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5790" tabRatio="712" activeTab="0"/>
  </bookViews>
  <sheets>
    <sheet name="DS ĐV" sheetId="1" r:id="rId1"/>
    <sheet name="B1" sheetId="2" r:id="rId2"/>
    <sheet name="Bieu1" sheetId="3" r:id="rId3"/>
    <sheet name="B76" sheetId="4" r:id="rId4"/>
    <sheet name="B21" sheetId="5" r:id="rId5"/>
    <sheet name="B22" sheetId="6" r:id="rId6"/>
    <sheet name="B3" sheetId="7" r:id="rId7"/>
    <sheet name="B4" sheetId="8" r:id="rId8"/>
    <sheet name="B5" sheetId="9" r:id="rId9"/>
    <sheet name="B6a" sheetId="10" r:id="rId10"/>
    <sheet name="B6b" sheetId="11" r:id="rId11"/>
    <sheet name="B8B" sheetId="12" r:id="rId12"/>
    <sheet name="B8C" sheetId="13" r:id="rId13"/>
  </sheets>
  <definedNames>
    <definedName name="_xlnm.Print_Area" localSheetId="1">'B1'!$A$1:$AD$20</definedName>
    <definedName name="_xlnm.Print_Area" localSheetId="4">'B21'!$A$1:$D$57</definedName>
    <definedName name="_xlnm.Print_Area" localSheetId="5">'B22'!$A$1:$I$51</definedName>
    <definedName name="_xlnm.Print_Area" localSheetId="6">'B3'!$A$1:$D$90</definedName>
    <definedName name="_xlnm.Print_Area" localSheetId="7">'B4'!$A$1:$K$50</definedName>
    <definedName name="_xlnm.Print_Area" localSheetId="8">'B5'!$A$1:$G$44</definedName>
    <definedName name="_xlnm.Print_Area" localSheetId="9">'B6a'!$A$1:$AB$36</definedName>
    <definedName name="_xlnm.Print_Area" localSheetId="10">'B6b'!$A$1:$AB$29</definedName>
    <definedName name="_xlnm.Print_Area" localSheetId="3">'B76'!$A$1:$L$22</definedName>
    <definedName name="_xlnm.Print_Area" localSheetId="11">'B8B'!$A$1:$O$58</definedName>
    <definedName name="_xlnm.Print_Area" localSheetId="12">'B8C'!$A$1:$I$47</definedName>
    <definedName name="_xlnm.Print_Area" localSheetId="2">'Bieu1'!$A$1:$D$35</definedName>
    <definedName name="_xlnm.Print_Titles" localSheetId="9">'B6a'!$5:$10</definedName>
    <definedName name="_xlnm.Print_Titles" localSheetId="11">'B8B'!$5:$8</definedName>
  </definedNames>
  <calcPr fullCalcOnLoad="1"/>
</workbook>
</file>

<file path=xl/sharedStrings.xml><?xml version="1.0" encoding="utf-8"?>
<sst xmlns="http://schemas.openxmlformats.org/spreadsheetml/2006/main" count="751" uniqueCount="471">
  <si>
    <t>HĐND</t>
  </si>
  <si>
    <t>Bí thư</t>
  </si>
  <si>
    <t>Chủ tịch</t>
  </si>
  <si>
    <t>Phó chủ tịch</t>
  </si>
  <si>
    <t>TỔNG SỐ</t>
  </si>
  <si>
    <r>
      <t xml:space="preserve">BAN TỔ CHỨC </t>
    </r>
    <r>
      <rPr>
        <sz val="14"/>
        <rFont val="Times New Roman"/>
        <family val="1"/>
      </rPr>
      <t>…………………………..</t>
    </r>
  </si>
  <si>
    <r>
      <t>………………………..</t>
    </r>
    <r>
      <rPr>
        <sz val="12"/>
        <rFont val="Times New Roman"/>
        <family val="1"/>
      </rPr>
      <t xml:space="preserve">      </t>
    </r>
  </si>
  <si>
    <t xml:space="preserve">       BAN TỔ CHỨC                  </t>
  </si>
  <si>
    <t xml:space="preserve">                    *                                                              </t>
  </si>
  <si>
    <t>Biểu số 8B-BTCTW</t>
  </si>
  <si>
    <t>Ban chấp hành</t>
  </si>
  <si>
    <t>Ban thường vụ</t>
  </si>
  <si>
    <t>Phó bí thư</t>
  </si>
  <si>
    <t>Lãnh đạo chủ chốt</t>
  </si>
  <si>
    <t>Các ban, cơ quan đảng, MTTQ, tổ chức CT-XH</t>
  </si>
  <si>
    <t>Các phòng và tương đương</t>
  </si>
  <si>
    <t>Các đơn vị sự nghiệp công lập</t>
  </si>
  <si>
    <t>Trưởng</t>
  </si>
  <si>
    <t>Phó</t>
  </si>
  <si>
    <t xml:space="preserve">Trưởng </t>
  </si>
  <si>
    <t xml:space="preserve">               -Dân tộc thiểu số</t>
  </si>
  <si>
    <t xml:space="preserve">               - Ủy viên dự khuyết TW Đảng</t>
  </si>
  <si>
    <t xml:space="preserve">               - Đại biểu Quốc hội</t>
  </si>
  <si>
    <t>* Phân tích tổng số theo:</t>
  </si>
  <si>
    <t>1. Tuổi đời</t>
  </si>
  <si>
    <t>2. Trình độ chuyên môn nghiệp vụ</t>
  </si>
  <si>
    <t>- Tiến sĩ (tương đương)</t>
  </si>
  <si>
    <t>- Phó giáo sư</t>
  </si>
  <si>
    <t>- Sơ cấp</t>
  </si>
  <si>
    <t>- Cao cấp, cử nhân</t>
  </si>
  <si>
    <t>- Cán sự</t>
  </si>
  <si>
    <t>- Chuyên viên chính (tương đương)</t>
  </si>
  <si>
    <t>- Chuyên viên cao cấp (tương đương)</t>
  </si>
  <si>
    <t>3. Chức danh khoa học</t>
  </si>
  <si>
    <t>4. Trình độ lý luận chính trị</t>
  </si>
  <si>
    <r>
      <t>* Trong đó</t>
    </r>
    <r>
      <rPr>
        <sz val="11"/>
        <rFont val="Times New Roman"/>
        <family val="1"/>
      </rPr>
      <t>: - Nữ</t>
    </r>
  </si>
  <si>
    <t>THỐNG KÊ CÁN BỘ LÃNH ĐẠO, QUẢN LÝ CẤP HUYỆN (VÀ TƯƠNG ĐƯƠNG)</t>
  </si>
  <si>
    <r>
      <t xml:space="preserve">BAN TỔ CHỨC </t>
    </r>
    <r>
      <rPr>
        <sz val="14"/>
        <rFont val="Times New Roman"/>
        <family val="1"/>
      </rPr>
      <t>…………………..</t>
    </r>
  </si>
  <si>
    <t>THỐNG KÊ ĐÁNH GIÁ CHẤT LƯỢNG</t>
  </si>
  <si>
    <t>TỔ CHỨC ĐẢNG</t>
  </si>
  <si>
    <t>Tiêu chí</t>
  </si>
  <si>
    <t>Cơ quan Đảng, MTTQ, tổ chức CT-XH</t>
  </si>
  <si>
    <t>Cơ quan Nhà nước</t>
  </si>
  <si>
    <t>Đơn vị sự nghiệp</t>
  </si>
  <si>
    <t>Công lập</t>
  </si>
  <si>
    <t>Ngoài Công lập</t>
  </si>
  <si>
    <t>Công an</t>
  </si>
  <si>
    <t>Quân đội</t>
  </si>
  <si>
    <t>Tổ chức đảng ở ngoài nước</t>
  </si>
  <si>
    <t>Doanh nghiệp và Hợp tác xã</t>
  </si>
  <si>
    <t>DN có vốn NN</t>
  </si>
  <si>
    <t>Chia ra</t>
  </si>
  <si>
    <t>HTX</t>
  </si>
  <si>
    <t>CT TN HH</t>
  </si>
  <si>
    <t>CT Hợp danh</t>
  </si>
  <si>
    <t>Trđó: 100% vốn NN</t>
  </si>
  <si>
    <t>Phường</t>
  </si>
  <si>
    <t>Thị trấn</t>
  </si>
  <si>
    <r>
      <t xml:space="preserve"> </t>
    </r>
    <r>
      <rPr>
        <i/>
        <sz val="9"/>
        <rFont val="Times New Roman"/>
        <family val="1"/>
      </rPr>
      <t>Trong đó</t>
    </r>
    <r>
      <rPr>
        <sz val="9"/>
        <rFont val="Times New Roman"/>
        <family val="1"/>
      </rPr>
      <t>: Số mới thành lập</t>
    </r>
  </si>
  <si>
    <t>ĐVT: Người</t>
  </si>
  <si>
    <t>THỐNG KÊ ĐÁNH GIÁ CHẤT LƯỢNG ĐẢNG VIÊN</t>
  </si>
  <si>
    <t>Biểu số 6B-BTCTW</t>
  </si>
  <si>
    <t>Biểu số 6A-BTCTW</t>
  </si>
  <si>
    <t xml:space="preserve">   Số điện thoại: ……………………………</t>
  </si>
  <si>
    <t xml:space="preserve">Đvt: Người  </t>
  </si>
  <si>
    <t>LOẠI CƠ SỞ</t>
  </si>
  <si>
    <t>Số tổ chức cơ sở đảng</t>
  </si>
  <si>
    <t>Tổng số đảng viên</t>
  </si>
  <si>
    <t>Đảng bộ bộ phận</t>
  </si>
  <si>
    <t>Chi bộ trực thuộc</t>
  </si>
  <si>
    <t>Đảng bộ cơ sở</t>
  </si>
  <si>
    <t>Chi bộ cơ sở</t>
  </si>
  <si>
    <t>1. Xã</t>
  </si>
  <si>
    <t>2. Phường</t>
  </si>
  <si>
    <t>3. Thị Trấn</t>
  </si>
  <si>
    <t>Tổ chức đảng trực thuộc Đảng bộ Cơ  sở</t>
  </si>
  <si>
    <t>4. Cơ quan Đảng, MTTQ, tổ chức CT-XH</t>
  </si>
  <si>
    <t>5. Cơ quan Nhà nước</t>
  </si>
  <si>
    <t>6. Đơn vị sự nghiệp, gồm:</t>
  </si>
  <si>
    <t>a) Công lập</t>
  </si>
  <si>
    <t>b) Ngoài công lập</t>
  </si>
  <si>
    <t>7. Quân đội</t>
  </si>
  <si>
    <t>8. Công an</t>
  </si>
  <si>
    <t>9. Doanh nghiệp và hợp tác xã</t>
  </si>
  <si>
    <t>a) Doanh nghiệp có vốn Nhà nước</t>
  </si>
  <si>
    <t>- Nhà nước nắm giữ 100% vốn điều lệ</t>
  </si>
  <si>
    <t>- Nhà nước nắm giữ từ 50% vốn điều lệ trở lên</t>
  </si>
  <si>
    <t>- Nhà nước nắm giữ dưới 50% vốn điều lệ</t>
  </si>
  <si>
    <t>b) Doanh nghiệp không có vốn Nhà nước</t>
  </si>
  <si>
    <t>- Công ty Cổ phần</t>
  </si>
  <si>
    <t>- Doanh nghiệp tư nhân</t>
  </si>
  <si>
    <t>- Công ty trách nhiệm hữu hạn</t>
  </si>
  <si>
    <t>- Công ty liên doanh</t>
  </si>
  <si>
    <t>- Công ty hợp danh</t>
  </si>
  <si>
    <t>c) Hợp tác xã</t>
  </si>
  <si>
    <t>10. Tổ chức cơ sở đảng ở ngoài nước</t>
  </si>
  <si>
    <t>11. Cơ sở khác *</t>
  </si>
  <si>
    <t>Cộng (1+2+…+11)</t>
  </si>
  <si>
    <r>
      <t>………..…………………..</t>
    </r>
    <r>
      <rPr>
        <sz val="12"/>
        <rFont val="Times New Roman"/>
        <family val="1"/>
      </rPr>
      <t xml:space="preserve">        </t>
    </r>
    <r>
      <rPr>
        <b/>
        <sz val="12"/>
        <rFont val="Times New Roman"/>
        <family val="1"/>
      </rPr>
      <t xml:space="preserve"> THỐNG KÊ TỔ CHỨC ĐẢNG VÀ ĐẢNG   </t>
    </r>
    <r>
      <rPr>
        <sz val="12"/>
        <rFont val="Times New Roman"/>
        <family val="1"/>
      </rPr>
      <t xml:space="preserve">      </t>
    </r>
    <r>
      <rPr>
        <b/>
        <i/>
        <u val="single"/>
        <sz val="12"/>
        <rFont val="Times New Roman"/>
        <family val="1"/>
      </rPr>
      <t>Biểu số 5-BTCTW</t>
    </r>
  </si>
  <si>
    <r>
      <t>Ghi chú</t>
    </r>
    <r>
      <rPr>
        <i/>
        <sz val="11"/>
        <rFont val="Times New Roman"/>
        <family val="1"/>
      </rPr>
      <t>: (*) Tên cơ sở khác nếu có ...................</t>
    </r>
  </si>
  <si>
    <t>2 (=3+4)</t>
  </si>
  <si>
    <t>Đạo Hồi</t>
  </si>
  <si>
    <t>Đạo khác</t>
  </si>
  <si>
    <r>
      <t xml:space="preserve">    </t>
    </r>
    <r>
      <rPr>
        <b/>
        <i/>
        <sz val="12"/>
        <rFont val="Times New Roman"/>
        <family val="1"/>
      </rPr>
      <t>Ghi chú</t>
    </r>
    <r>
      <rPr>
        <i/>
        <sz val="12"/>
        <rFont val="Times New Roman"/>
        <family val="1"/>
      </rPr>
      <t>: + Dân tộc khác là dân tộc ….., chiếm: …... %</t>
    </r>
  </si>
  <si>
    <t xml:space="preserve">                    + Đạo khác là                          chiếm:</t>
  </si>
  <si>
    <t>Người lập biểu</t>
  </si>
  <si>
    <t>I. Tổng số đảng viên mới kết nạp</t>
  </si>
  <si>
    <t>Trong đó: - Kết nạp lại</t>
  </si>
  <si>
    <t xml:space="preserve">               - Phụ nữ</t>
  </si>
  <si>
    <t xml:space="preserve">               - Dân tộc thiểu số</t>
  </si>
  <si>
    <t xml:space="preserve">               - Tôn giáo</t>
  </si>
  <si>
    <t xml:space="preserve">               - Đoàn viên TNCSHCM</t>
  </si>
  <si>
    <t>II. Phân tích đảng viên mới kết nạp</t>
  </si>
  <si>
    <t xml:space="preserve">               - Chủ doanh nghiệp tư nhân</t>
  </si>
  <si>
    <t xml:space="preserve">               - Quần chúng vi phạm chính sách KHHGĐ</t>
  </si>
  <si>
    <t xml:space="preserve">               - Có quan hệ hôn nhân với nước ngoài</t>
  </si>
  <si>
    <t>1. Nghề nghiệp</t>
  </si>
  <si>
    <t>- Cán bộ, công chức cơ quan Nhà nước tính từ cấp huyện trở lên</t>
  </si>
  <si>
    <t>- Cán bộ, công chức, người hoạt động không chuyên trách ở xã, phường, thị trấn</t>
  </si>
  <si>
    <t>- Người hoạt động không chuyên trách thôn, bản (ấp, khóm)</t>
  </si>
  <si>
    <t>- Viên chức trong các đơn vị sự nghiệp công lập</t>
  </si>
  <si>
    <t>- Viên chức trong các đơn vị sự nghiệp ngoài công lập</t>
  </si>
  <si>
    <t>- Lãnh đạo, quản lý và lao động trong các doanh nghiệp, chia ra:</t>
  </si>
  <si>
    <t>+ Người lãnh đạo, quản lý doanh nghiệp</t>
  </si>
  <si>
    <t>+ Nhân viên, người gián tiếp sản xuất</t>
  </si>
  <si>
    <t>+ Công nhân, lao động trực tiếp sản xuất</t>
  </si>
  <si>
    <t>- Người làm nông, lâm, ngư nghiệp</t>
  </si>
  <si>
    <t>- Sỹ quan, chiến sĩ quân đội và công an (lực lượng vũ trang)</t>
  </si>
  <si>
    <t>- Sinh viên</t>
  </si>
  <si>
    <t>- Học sinh</t>
  </si>
  <si>
    <t>- Khác (lao động hợp đồng, tự do ...)</t>
  </si>
  <si>
    <t>2. Tuổi đời</t>
  </si>
  <si>
    <t>- Từ 31 - 35 tuổi</t>
  </si>
  <si>
    <t>- Từ 36 - 40 tuổi</t>
  </si>
  <si>
    <t>- Từ 41 - 45 tuổi</t>
  </si>
  <si>
    <t>- Từ 46 - 50 tuổi</t>
  </si>
  <si>
    <t>- Từ 51 - 55 tuổi</t>
  </si>
  <si>
    <t>- Trên 55 tuổi</t>
  </si>
  <si>
    <t>- Tuổi bình quân</t>
  </si>
  <si>
    <t>- Từ 18 - 30 tuổi</t>
  </si>
  <si>
    <t>3. Trình độ học vấn</t>
  </si>
  <si>
    <t>- Biết đọc, biết viết chữ quốc ngữ</t>
  </si>
  <si>
    <t>- Tiểu học</t>
  </si>
  <si>
    <t>- Trung học cơ sở</t>
  </si>
  <si>
    <t>- Trung học phổ thông</t>
  </si>
  <si>
    <t>4. Trình độ chuyên môn, nghiệp vụ</t>
  </si>
  <si>
    <t>- Công nhân kỹ thuật, nhân viên nghiệp vụ, sơ cấp</t>
  </si>
  <si>
    <t>- Trung cấp</t>
  </si>
  <si>
    <t>- Cao đẳng</t>
  </si>
  <si>
    <t>- Đại học</t>
  </si>
  <si>
    <t>- Thạc sỹ (tương đương)</t>
  </si>
  <si>
    <t>- Tiến sỹ (tương đương)</t>
  </si>
  <si>
    <t>5. Chức danh khoa học</t>
  </si>
  <si>
    <t>- Phó Giáo sư</t>
  </si>
  <si>
    <t>- Giáo sư</t>
  </si>
  <si>
    <t>THỐNG KÊ</t>
  </si>
  <si>
    <t>- Cán bộ, công chức cơ quan Đảng, Mặt trận Tổ quốc, tổ chức chính trị - xã hội tính từ cấp huyện trở lên</t>
  </si>
  <si>
    <t>Chia theo dân tộc và tôn giáo</t>
  </si>
  <si>
    <t>TIÊU CHÍ</t>
  </si>
  <si>
    <r>
      <t xml:space="preserve"> </t>
    </r>
    <r>
      <rPr>
        <b/>
        <u val="single"/>
        <sz val="12"/>
        <rFont val="Times New Roman"/>
        <family val="1"/>
      </rPr>
      <t>Biểu số 2-BTCTW</t>
    </r>
    <r>
      <rPr>
        <sz val="10"/>
        <rFont val="Times New Roman"/>
        <family val="1"/>
      </rPr>
      <t xml:space="preserve">
    Đvt: Người</t>
    </r>
  </si>
  <si>
    <t>H'Mông</t>
  </si>
  <si>
    <t>Xơ - Đăng (Ca - Dong)</t>
  </si>
  <si>
    <t>M'Nông</t>
  </si>
  <si>
    <t>Tà Ôi, Pa Cô</t>
  </si>
  <si>
    <t>Rơ - Măm</t>
  </si>
  <si>
    <t>Quốc tịch gốc nước ngoài</t>
  </si>
  <si>
    <t>Đảng viên chia theo tôn giáo</t>
  </si>
  <si>
    <t>Đạo Hòa Hảo</t>
  </si>
  <si>
    <t>Đạo Thiên Chúa (Công giáo Roma)</t>
  </si>
  <si>
    <t>Tên dân tộc, tôn giáo</t>
  </si>
  <si>
    <t>Số đảng viên</t>
  </si>
  <si>
    <t xml:space="preserve">   Số điện thoại: …………………………..</t>
  </si>
  <si>
    <t xml:space="preserve">Đvt: Người   </t>
  </si>
  <si>
    <t>(%) kỳ này so với cùng kỳ năm trước</t>
  </si>
  <si>
    <t xml:space="preserve">   Tiếp Biểu số 3 - TCTW</t>
  </si>
  <si>
    <t>5. Trình độ chuyên môn nghiệp vụ</t>
  </si>
  <si>
    <t>6. Chức danh khoa học</t>
  </si>
  <si>
    <t>7. Trình độ lý luận chính trị</t>
  </si>
  <si>
    <r>
      <t xml:space="preserve">BAN TỔ CHỨC </t>
    </r>
    <r>
      <rPr>
        <sz val="14"/>
        <rFont val="Times New Roman"/>
        <family val="1"/>
      </rPr>
      <t>………………………..</t>
    </r>
  </si>
  <si>
    <t xml:space="preserve">           BAN TỔ CHỨC                                       ĐỘI NGŨ ĐẢNG VIÊN</t>
  </si>
  <si>
    <t>4( = 2*100 / 3)</t>
  </si>
  <si>
    <t>4 (= 2*100/3)</t>
  </si>
  <si>
    <t>Trong đó: - Nữ</t>
  </si>
  <si>
    <t xml:space="preserve">               - Dự bị</t>
  </si>
  <si>
    <t xml:space="preserve">               - Tôn giáo (người có đạo)</t>
  </si>
  <si>
    <t xml:space="preserve">               - Đoàn viên TNCS HCM</t>
  </si>
  <si>
    <t xml:space="preserve">               - Được miễn công tác và sinh hoạt đảng</t>
  </si>
  <si>
    <t xml:space="preserve">               - Có quan hệ hôn nhân với người nước ngoài</t>
  </si>
  <si>
    <t>I. Đảng viên trong danh sách có đến cuối kỳ báo cáo</t>
  </si>
  <si>
    <t>II. Phân tích đội ngũ đảng viên</t>
  </si>
  <si>
    <t>a. Đảng viên làm việc và công tác</t>
  </si>
  <si>
    <t>b. Đảng viên đã nghỉ hưu và nghỉ công tác</t>
  </si>
  <si>
    <t>Trong đó: Được miễn công tác và sinh hoạt đảng</t>
  </si>
  <si>
    <r>
      <t>…………………………..</t>
    </r>
    <r>
      <rPr>
        <sz val="12"/>
        <rFont val="Times New Roman"/>
        <family val="1"/>
      </rPr>
      <t xml:space="preserve">                                        </t>
    </r>
    <r>
      <rPr>
        <b/>
        <sz val="14"/>
        <rFont val="Times New Roman"/>
        <family val="1"/>
      </rPr>
      <t>THỐNG KÊ</t>
    </r>
    <r>
      <rPr>
        <sz val="12"/>
        <rFont val="Times New Roman"/>
        <family val="1"/>
      </rPr>
      <t xml:space="preserve">                            </t>
    </r>
    <r>
      <rPr>
        <b/>
        <u val="single"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Biểu số 3-BTCTW</t>
    </r>
  </si>
  <si>
    <t>3. Thời gian kết nạp vào Đảng</t>
  </si>
  <si>
    <t xml:space="preserve">4. Trình độ học vấn </t>
  </si>
  <si>
    <t>A</t>
  </si>
  <si>
    <t>B</t>
  </si>
  <si>
    <t>________</t>
  </si>
  <si>
    <t>_____</t>
  </si>
  <si>
    <t>TT</t>
  </si>
  <si>
    <t>%</t>
  </si>
  <si>
    <t>*</t>
  </si>
  <si>
    <t>I.</t>
  </si>
  <si>
    <t>Kinh</t>
  </si>
  <si>
    <t>Xinh Mun</t>
  </si>
  <si>
    <t>Chu - Ru</t>
  </si>
  <si>
    <t>Hoa</t>
  </si>
  <si>
    <t>La Ha</t>
  </si>
  <si>
    <t>Dao</t>
  </si>
  <si>
    <t>Gia Rai</t>
  </si>
  <si>
    <t>Ba - Na</t>
  </si>
  <si>
    <t>Si La</t>
  </si>
  <si>
    <t>Raglai</t>
  </si>
  <si>
    <t>II</t>
  </si>
  <si>
    <t>Co</t>
  </si>
  <si>
    <t>I</t>
  </si>
  <si>
    <t>100,00</t>
  </si>
  <si>
    <t>chia ra:</t>
  </si>
  <si>
    <t>UBND</t>
  </si>
  <si>
    <t xml:space="preserve"> </t>
  </si>
  <si>
    <t>…………………………</t>
  </si>
  <si>
    <t>……………………………..</t>
  </si>
  <si>
    <t>……………………………….</t>
  </si>
  <si>
    <t>…………………………….</t>
  </si>
  <si>
    <t>…………………………………</t>
  </si>
  <si>
    <t>………………………………………</t>
  </si>
  <si>
    <t>ĐẢNG CỘNG SẢN VIỆT NAM</t>
  </si>
  <si>
    <t>BAN TỔ CHỨC</t>
  </si>
  <si>
    <t>BÁO CÁO</t>
  </si>
  <si>
    <t>số lượng giới thiệu và tiếp nhận</t>
  </si>
  <si>
    <t>TỔ CHỨC ĐẢNG TRỰC THUỘC</t>
  </si>
  <si>
    <t>TỔNG SỐ ĐẢNG VIÊN</t>
  </si>
  <si>
    <t>GIỚI THIỆU ĐI</t>
  </si>
  <si>
    <t>TIẾP NHẬN VỀ</t>
  </si>
  <si>
    <t>GHI CHÚ</t>
  </si>
  <si>
    <t>Số ĐV thuộc diện giới thiệu</t>
  </si>
  <si>
    <t>Trong đó</t>
  </si>
  <si>
    <t>Số đảng viên đã tiếp nhận</t>
  </si>
  <si>
    <t>Đánh giá</t>
  </si>
  <si>
    <t>Đã giới thiệu</t>
  </si>
  <si>
    <t>Chưa giới thiệu</t>
  </si>
  <si>
    <t>Số tốt</t>
  </si>
  <si>
    <t>Số chưa tốt</t>
  </si>
  <si>
    <t>ĐƠN VỊ</t>
  </si>
  <si>
    <t>Tổng cộng</t>
  </si>
  <si>
    <r>
      <t>Nơi nhận</t>
    </r>
    <r>
      <rPr>
        <sz val="14"/>
        <rFont val="Times New Roman"/>
        <family val="1"/>
      </rPr>
      <t>:</t>
    </r>
  </si>
  <si>
    <r>
      <t xml:space="preserve">- Ban Tổ chức Tỉnh uỷ </t>
    </r>
    <r>
      <rPr>
        <i/>
        <sz val="12"/>
        <rFont val="Times New Roman"/>
        <family val="1"/>
      </rPr>
      <t>(để báo cáo);</t>
    </r>
  </si>
  <si>
    <t>- Lưu.</t>
  </si>
  <si>
    <t>thực hiện Quy định 76 của Bộ Chính trị</t>
  </si>
  <si>
    <t>Đảng viên mới kết nạp</t>
  </si>
  <si>
    <t>ĐẢNG VIÊN MỚI KẾT NẠP</t>
  </si>
  <si>
    <t>Đvt: Người</t>
  </si>
  <si>
    <t>Tổng số</t>
  </si>
  <si>
    <t>Tỷ lệ
%</t>
  </si>
  <si>
    <t>(Tiếp theo biểu 2)</t>
  </si>
  <si>
    <t>THỰC HIỆN</t>
  </si>
  <si>
    <t>Kỳ này</t>
  </si>
  <si>
    <t>Cùng kỳ năm trước</t>
  </si>
  <si>
    <t>(%) Kỳ này so với cùng kỳ năm trước</t>
  </si>
  <si>
    <t>Tên Dân tộc, tôn giáo</t>
  </si>
  <si>
    <t>Kháng</t>
  </si>
  <si>
    <t>Hà Nhì</t>
  </si>
  <si>
    <t>Lào</t>
  </si>
  <si>
    <t>La Chí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</si>
  <si>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</si>
  <si>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</si>
  <si>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</si>
  <si>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</si>
  <si>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</si>
  <si>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</si>
  <si>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</si>
  <si>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</si>
  <si>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</si>
  <si>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</si>
  <si>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Pu Péo</t>
  </si>
  <si>
    <t>Ơ Đu</t>
  </si>
  <si>
    <t>Dân tộc khác</t>
  </si>
  <si>
    <t>Tày</t>
  </si>
  <si>
    <t>Thái</t>
  </si>
  <si>
    <t>Khơ - me</t>
  </si>
  <si>
    <t>Mường</t>
  </si>
  <si>
    <t>Nùng</t>
  </si>
  <si>
    <t>Ê - Đê</t>
  </si>
  <si>
    <t>Ngái</t>
  </si>
  <si>
    <t>Sán Chay</t>
  </si>
  <si>
    <t>Cơ Ho</t>
  </si>
  <si>
    <t>Chăm</t>
  </si>
  <si>
    <t>Sán Dìu</t>
  </si>
  <si>
    <t>HRê</t>
  </si>
  <si>
    <t>XTiêng</t>
  </si>
  <si>
    <t>Bru-Vân Kiều</t>
  </si>
  <si>
    <t>Thổ</t>
  </si>
  <si>
    <t>Giáy</t>
  </si>
  <si>
    <t>Cơ Tu</t>
  </si>
  <si>
    <t>Giẻ Triêng</t>
  </si>
  <si>
    <t>Mạ</t>
  </si>
  <si>
    <t>Khơ Mú</t>
  </si>
  <si>
    <t>Chơ - Ro</t>
  </si>
  <si>
    <t>Đạo Tin Lành</t>
  </si>
  <si>
    <t>Đạo Phật</t>
  </si>
  <si>
    <t>Đạo Cao Đài</t>
  </si>
  <si>
    <t>Tỷ lệ (%)</t>
  </si>
  <si>
    <t>B Râu</t>
  </si>
  <si>
    <t>Số điện thoại:……………………..</t>
  </si>
  <si>
    <r>
      <t>Ghi chú:</t>
    </r>
    <r>
      <rPr>
        <i/>
        <sz val="12"/>
        <rFont val="Times New Roman"/>
        <family val="1"/>
      </rPr>
      <t xml:space="preserve"> Đảng viên trong các tôn giáo, so với tổng số đảng viên, chiếm …….%</t>
    </r>
  </si>
  <si>
    <t>- Đảng viên dân tộc khác là: ……………....
- Đảng viên đạo khác là: ……………..</t>
  </si>
  <si>
    <r>
      <t xml:space="preserve">BAN TỔ CHỨC </t>
    </r>
    <r>
      <rPr>
        <sz val="14"/>
        <rFont val="Times New Roman"/>
        <family val="1"/>
      </rPr>
      <t>…………………….</t>
    </r>
  </si>
  <si>
    <t>THỐNG KÊ ĐẢNG VIÊN</t>
  </si>
  <si>
    <t>CHIA THEO DÂN TỘC VÀ TÔN GIÁO</t>
  </si>
  <si>
    <t>Biểu 4 -BTCTW</t>
  </si>
  <si>
    <t>Trong đó: nữ</t>
  </si>
  <si>
    <t>Đảng viên chia theo dân tộc</t>
  </si>
  <si>
    <t>Q.tịch gốc nước ngoài</t>
  </si>
  <si>
    <t>Đảng viên chia theo dân tộc, 
tôn giáo</t>
  </si>
  <si>
    <t>Tên các dân tộc, 
tôn giáo</t>
  </si>
  <si>
    <t>Số điện thoại: …………………………..</t>
  </si>
  <si>
    <t>CHIA THEO CÁC LOẠI HÌNH TỔ CHỨC CƠ SỞ ĐẢNG</t>
  </si>
  <si>
    <t>Xã</t>
  </si>
  <si>
    <t>Trong đó: Số mới thành lập</t>
  </si>
  <si>
    <t>Phó Bí thư</t>
  </si>
  <si>
    <t xml:space="preserve">    Số điện thoại: ……………………………..</t>
  </si>
  <si>
    <t>Phân tích tổng số theo:</t>
  </si>
  <si>
    <r>
      <t xml:space="preserve">BAN TỔ CHỨC </t>
    </r>
    <r>
      <rPr>
        <sz val="14"/>
        <rFont val="Times New Roman"/>
        <family val="1"/>
      </rPr>
      <t>…………………………….</t>
    </r>
  </si>
  <si>
    <r>
      <t>………………………...</t>
    </r>
    <r>
      <rPr>
        <sz val="12"/>
        <rFont val="Times New Roman"/>
        <family val="1"/>
      </rPr>
      <t xml:space="preserve">             </t>
    </r>
    <r>
      <rPr>
        <b/>
        <sz val="14"/>
        <rFont val="Times New Roman"/>
        <family val="1"/>
      </rPr>
      <t xml:space="preserve">THỐNG KÊ CÁN BỘ CHỦ CHỐT  </t>
    </r>
    <r>
      <rPr>
        <sz val="12"/>
        <rFont val="Times New Roman"/>
        <family val="1"/>
      </rPr>
      <t xml:space="preserve">           </t>
    </r>
    <r>
      <rPr>
        <b/>
        <u val="single"/>
        <sz val="12"/>
        <rFont val="Times New Roman"/>
        <family val="1"/>
      </rPr>
      <t>Biểu số 8C-BTCTW</t>
    </r>
  </si>
  <si>
    <t>1. Tuổi đời:</t>
  </si>
  <si>
    <t>2. Trình độ học vấn</t>
  </si>
  <si>
    <t>3. Trình độ chuyên môn nghiệp vụ</t>
  </si>
  <si>
    <t>- Từ 56 - 60 tuổi</t>
  </si>
  <si>
    <t>- Từ Trên 60 tuổi</t>
  </si>
  <si>
    <t>- Trước 19/8/1945</t>
  </si>
  <si>
    <t>- Từ 19/8/1945 đến 20/7/1954</t>
  </si>
  <si>
    <t>- Từ 21/7/1954 đến 30/4/1975</t>
  </si>
  <si>
    <t>- Từ 1/5/1975 đến nay</t>
  </si>
  <si>
    <t>- Biết đọc, biết viết chữ Quốc ngữ</t>
  </si>
  <si>
    <t>- Trung học Phổ thông</t>
  </si>
  <si>
    <t>- Công nhân kỹ thuật, nhân viên nghiệp vụ,sơ cấp</t>
  </si>
  <si>
    <t>Trong đó: 100% vốn đầu tư nước ngoài</t>
  </si>
  <si>
    <t>5. Trình độ quản lý nhà nước:</t>
  </si>
  <si>
    <t>- Chuyên viên (tương đương)</t>
  </si>
  <si>
    <t>NN Nắm giữ 100% vốn điều lệ</t>
  </si>
  <si>
    <t>NN Nắm giữ từ 50% vốn điều lệ trở lên</t>
  </si>
  <si>
    <t>NN Nắm giữ dưới 50% vốn điều lệ</t>
  </si>
  <si>
    <t>DN ngoài khu vực Nhà nước</t>
  </si>
  <si>
    <t>CT Cổ  phần</t>
  </si>
  <si>
    <t>DN Tư nhân</t>
  </si>
  <si>
    <t>DN có vốn nước ngoài</t>
  </si>
  <si>
    <t>STT</t>
  </si>
  <si>
    <t>3=4+...+14</t>
  </si>
  <si>
    <t>Số có đến cuối năm (1=2+3)</t>
  </si>
  <si>
    <t>Số đã đánh giá, xếp loại chất lượng</t>
  </si>
  <si>
    <t>-</t>
  </si>
  <si>
    <t>HTXSNV</t>
  </si>
  <si>
    <t>HTNV</t>
  </si>
  <si>
    <t>HTTNV</t>
  </si>
  <si>
    <t>Không HTNV</t>
  </si>
  <si>
    <t>Số chưa ĐG, XL chất lượng</t>
  </si>
  <si>
    <t xml:space="preserve">TỔ CHỨC ĐẢNG TRỰC THUỘC </t>
  </si>
  <si>
    <t>ĐẢNG BỘ BỘ PHẬN</t>
  </si>
  <si>
    <t>CHI BỘ TRỰC THUỘC</t>
  </si>
  <si>
    <t>Số có mặt đến thời điểm KĐ, ĐG, XL chất lượng (1=2+3+4)</t>
  </si>
  <si>
    <t>Số được miễn KĐ, ĐG, XL chất lượng</t>
  </si>
  <si>
    <t>Số chưa được KĐ, ĐG, XL chất lượng</t>
  </si>
  <si>
    <t>Số đã KĐ, ĐG, XL chất lượng</t>
  </si>
  <si>
    <t>Chỉ hoàn thành dưới 50% số tiêu chí</t>
  </si>
  <si>
    <t>ĐV là công chức, viên chức xếp loại KHTNV</t>
  </si>
  <si>
    <t>Bị xử lý kỷ luật trong năm</t>
  </si>
  <si>
    <t>Số được gợi ý kiểm điểm</t>
  </si>
  <si>
    <t>Cấp có thẩm quyền kết luận ĐG có biểu hiện suy thoái</t>
  </si>
  <si>
    <t>Doanh nghiệp ngoài khu vực NN</t>
  </si>
  <si>
    <t>CT Cổ phần</t>
  </si>
  <si>
    <t>Tổ chức đảng khác</t>
  </si>
  <si>
    <t>A - Tổng số đảng viên cuối kỳ trước chuyển sang</t>
  </si>
  <si>
    <t>B - Đảng viên tăng trong kỳ:</t>
  </si>
  <si>
    <t>1- Kết nạp</t>
  </si>
  <si>
    <t>2- Chuyển đến</t>
  </si>
  <si>
    <t>a) Tỉnh uỷ (và tương đương) khác chuyển đến</t>
  </si>
  <si>
    <t>b) Huyện uỷ (và tương đương) khác trong tỉnh chuyển đến</t>
  </si>
  <si>
    <t>3- Phục hồi đảng tịch</t>
  </si>
  <si>
    <t>C - Đảng viên giảm trong kỳ:</t>
  </si>
  <si>
    <t>1- Từ trần</t>
  </si>
  <si>
    <t>2- Khai trừ</t>
  </si>
  <si>
    <t>3- Xoá tên</t>
  </si>
  <si>
    <r>
      <t>Trong đó</t>
    </r>
    <r>
      <rPr>
        <sz val="13"/>
        <rFont val="Times New Roman"/>
        <family val="1"/>
      </rPr>
      <t>: Đảng viên dự bị</t>
    </r>
  </si>
  <si>
    <t>4- Xin ra khỏi Đảng</t>
  </si>
  <si>
    <t>5- Chuyển đi</t>
  </si>
  <si>
    <t>a) Đi tỉnh uỷ (và tương đương) khác</t>
  </si>
  <si>
    <t>b) Đi huyện uỷ (và tương đương) khác trong tỉnh</t>
  </si>
  <si>
    <t>D - Đảng viên trong danh sách cuối kỳ báo cáo</t>
  </si>
  <si>
    <t>E - Chênh lệch (chuyển đi - chuyển đến)</t>
  </si>
  <si>
    <t>G - Đảng viên có mặt đến cuối kỳ (D+E)</t>
  </si>
  <si>
    <t xml:space="preserve">                   </t>
  </si>
  <si>
    <t>.........................................</t>
  </si>
  <si>
    <t>TRƯỞNG BAN</t>
  </si>
  <si>
    <t>TĂNG, GIẢM ĐẢNG VIÊN</t>
  </si>
  <si>
    <t>BÁO CÁO 
TĂNG GIẢM ĐẢNG VIÊN VÀ NGHIỆP VỤ CÔNG TÁC ĐẢNG VIÊN</t>
  </si>
  <si>
    <t>Biểu số 1A-TCTW</t>
  </si>
  <si>
    <t xml:space="preserve">   Điện thoại:                          </t>
  </si>
  <si>
    <t>TĂNG</t>
  </si>
  <si>
    <t>GIẢM</t>
  </si>
  <si>
    <t>HUY HIỆU ĐẢNG LÀM TRONG KỲ</t>
  </si>
  <si>
    <t>THẺ ĐẢNG LÀM TRONG KỲ</t>
  </si>
  <si>
    <t>CHUYỂN SHĐ TẠM THỜI TRONG KỲ</t>
  </si>
  <si>
    <t>Kết nạp</t>
  </si>
  <si>
    <t>Ngoài tỉnh đến</t>
  </si>
  <si>
    <t>Trong tỉnh đến</t>
  </si>
  <si>
    <t>Phục hồi Đảng tịch</t>
  </si>
  <si>
    <t>Cộng tăng</t>
  </si>
  <si>
    <t>Từ trần</t>
  </si>
  <si>
    <t>Khai trừ</t>
  </si>
  <si>
    <t>Xoá tên</t>
  </si>
  <si>
    <t>Xin ra khỏi Đảng</t>
  </si>
  <si>
    <t>Đi ngoài tỉnh</t>
  </si>
  <si>
    <t>Đi trong tỉnh</t>
  </si>
  <si>
    <t>Cộng giảm</t>
  </si>
  <si>
    <t>Trong đó ĐV dự bị</t>
  </si>
  <si>
    <t>Riêng xã, phường TT</t>
  </si>
  <si>
    <t>70 năm</t>
  </si>
  <si>
    <t>65 năm</t>
  </si>
  <si>
    <t>60 năm</t>
  </si>
  <si>
    <t>55 năm</t>
  </si>
  <si>
    <t>50 năm</t>
  </si>
  <si>
    <t>45 năm</t>
  </si>
  <si>
    <t>40 năm</t>
  </si>
  <si>
    <t>30 năm</t>
  </si>
  <si>
    <t>Chuyển đi</t>
  </si>
  <si>
    <t>Chuyển đến</t>
  </si>
  <si>
    <t>SỐ TT</t>
  </si>
  <si>
    <t>Năm 2019</t>
  </si>
  <si>
    <t>……………………..., ngày      tháng  01 năm 2020</t>
  </si>
  <si>
    <t>..........................., ngày ... tháng 01 năm 2020</t>
  </si>
  <si>
    <t>(Từ 01/01/2019 đến 31/12/2019)</t>
  </si>
  <si>
    <t>…………………., ngày     tháng 01 năm 2020</t>
  </si>
  <si>
    <t>…………………., ngày     tháng  01 năm 2020</t>
  </si>
  <si>
    <t xml:space="preserve">                       *                                                                NĂM 2019</t>
  </si>
  <si>
    <t>…………………….., ngày     tháng 01 năm 2020</t>
  </si>
  <si>
    <t>Có đến 31/12/2019</t>
  </si>
  <si>
    <t>…………………..., ngày     tháng  01 năm 2020</t>
  </si>
  <si>
    <t>………………….., ngày       tháng 01  năm 2020</t>
  </si>
  <si>
    <t xml:space="preserve">                             *                                                      Năm 2019</t>
  </si>
  <si>
    <t>……………………..., ngày ... tháng 01 năm 2020</t>
  </si>
  <si>
    <t>……………………….., ngày    tháng  01 năm 2020</t>
  </si>
  <si>
    <t xml:space="preserve">       BAN TỔ CHỨC                                       CẤP XÃ NĂM 2019</t>
  </si>
  <si>
    <t>…………………….., ngày     tháng  01 năm 2020</t>
  </si>
  <si>
    <t>TỔNG SỐ ĐV ĐẾN 31/12/18</t>
  </si>
  <si>
    <t>ĐẢNG VIÊN CÓ ĐẾN 31/12/19</t>
  </si>
  <si>
    <t>TỔ CHỨC CƠ SỞ ĐẢNG CÓ ĐẾN 31/12/19</t>
  </si>
  <si>
    <r>
      <t>Biểu số 1 - TCTW</t>
    </r>
  </si>
  <si>
    <t>………………………..</t>
  </si>
  <si>
    <t>DANH SÁCH ĐẢNG VIÊN (MẪU 7-HSĐV)</t>
  </si>
  <si>
    <t>tt</t>
  </si>
  <si>
    <t xml:space="preserve">HỌ VÀ TÊN </t>
  </si>
  <si>
    <t>NGÀY THÁNG NĂM SINH</t>
  </si>
  <si>
    <t>QUÊ QUÁN</t>
  </si>
  <si>
    <t>CHỨC VỤ</t>
  </si>
  <si>
    <t>NGÀY VÀO ĐẢNG</t>
  </si>
  <si>
    <t>SỐ TĐ</t>
  </si>
  <si>
    <t>SỐ LL</t>
  </si>
  <si>
    <t>ghi chú</t>
  </si>
  <si>
    <t>TRONG ĐẢNG</t>
  </si>
  <si>
    <t>CHÍNH QUYỀN</t>
  </si>
  <si>
    <t>KẾT NẠP</t>
  </si>
  <si>
    <t>CHÍNH THỨC</t>
  </si>
  <si>
    <t>Chi bộ…..</t>
  </si>
  <si>
    <t>Nguyễn Văn ,,,</t>
  </si>
  <si>
    <t>Lâp biểu</t>
  </si>
  <si>
    <t xml:space="preserve">TM CẤP ỦY CƠ SỞ </t>
  </si>
  <si>
    <t>Đảng ủy (chi bộ) cơ sở</t>
  </si>
  <si>
    <t>Đảng bộ (chi bộ) cơ sở</t>
  </si>
  <si>
    <t xml:space="preserve">            VIÊN TRONG CÁC LOẠI HÌNH CƠ SỞ</t>
  </si>
  <si>
    <t>…..., ngày ... tháng ....năm....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</si>
</sst>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#,##0;[Red]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0.0"/>
    <numFmt numFmtId="179" formatCode="0.000;[Red]0.000"/>
    <numFmt numFmtId="180" formatCode="0.00;[Red]0.00"/>
    <numFmt numFmtId="181" formatCode="[$€-2]\ #,##0.00_);[Red]\([$€-2]\ #,##0.00\)"/>
    <numFmt numFmtId="182" formatCode="0.000"/>
  </numFmts>
  <fonts count="138">
    <font>
      <sz val="14"/>
      <name val=".VnTime"/>
      <family val="0"/>
    </font>
    <font>
      <b/>
      <sz val="10"/>
      <name val=".VnArial Narrow"/>
      <family val="2"/>
    </font>
    <font>
      <b/>
      <sz val="8"/>
      <name val=".VnArial Narrow"/>
      <family val="2"/>
    </font>
    <font>
      <b/>
      <sz val="8"/>
      <name val=".VnArial NarrowH"/>
      <family val="2"/>
    </font>
    <font>
      <sz val="14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sz val="16"/>
      <name val=".VnTimeH"/>
      <family val="2"/>
    </font>
    <font>
      <i/>
      <sz val="14"/>
      <name val=".VnTime"/>
      <family val="2"/>
    </font>
    <font>
      <b/>
      <i/>
      <sz val="14"/>
      <name val=".VnTime"/>
      <family val="2"/>
    </font>
    <font>
      <sz val="12"/>
      <name val=".VnArial Narrow"/>
      <family val="2"/>
    </font>
    <font>
      <b/>
      <sz val="14"/>
      <name val=".VnArial Narrow"/>
      <family val="2"/>
    </font>
    <font>
      <b/>
      <sz val="12"/>
      <name val=".VnTimeH"/>
      <family val="2"/>
    </font>
    <font>
      <sz val="12"/>
      <name val=".VnTime"/>
      <family val="0"/>
    </font>
    <font>
      <b/>
      <sz val="12"/>
      <name val=".VnArial Narrow"/>
      <family val="2"/>
    </font>
    <font>
      <b/>
      <vertAlign val="superscript"/>
      <sz val="14"/>
      <name val=".VnTime"/>
      <family val="2"/>
    </font>
    <font>
      <b/>
      <vertAlign val="superscript"/>
      <sz val="12"/>
      <name val=".VnArialH"/>
      <family val="2"/>
    </font>
    <font>
      <b/>
      <u val="single"/>
      <sz val="15"/>
      <name val=".VnTimeH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u val="single"/>
      <sz val="14"/>
      <name val=".VnTime"/>
      <family val="2"/>
    </font>
    <font>
      <i/>
      <sz val="12"/>
      <name val=".VnTime"/>
      <family val="2"/>
    </font>
    <font>
      <sz val="1"/>
      <name val=".VnTime"/>
      <family val="2"/>
    </font>
    <font>
      <sz val="11"/>
      <name val=".VnArial Narrow"/>
      <family val="2"/>
    </font>
    <font>
      <sz val="14"/>
      <color indexed="10"/>
      <name val=".VnTime"/>
      <family val="0"/>
    </font>
    <font>
      <sz val="12"/>
      <color indexed="10"/>
      <name val=".VnTime"/>
      <family val="0"/>
    </font>
    <font>
      <b/>
      <sz val="12"/>
      <color indexed="10"/>
      <name val=".VnArial Narrow"/>
      <family val="2"/>
    </font>
    <font>
      <sz val="10"/>
      <name val=".VnArial Narrow"/>
      <family val="2"/>
    </font>
    <font>
      <sz val="8"/>
      <name val=".VnTime"/>
      <family val="0"/>
    </font>
    <font>
      <b/>
      <i/>
      <sz val="12"/>
      <name val=".VnArial Narrow"/>
      <family val="2"/>
    </font>
    <font>
      <b/>
      <i/>
      <sz val="12"/>
      <color indexed="10"/>
      <name val=".VnTime"/>
      <family val="2"/>
    </font>
    <font>
      <b/>
      <sz val="13"/>
      <name val=".VnTime"/>
      <family val="2"/>
    </font>
    <font>
      <sz val="12"/>
      <name val=".VnTimeH"/>
      <family val="2"/>
    </font>
    <font>
      <sz val="11"/>
      <name val=".VnTime"/>
      <family val="2"/>
    </font>
    <font>
      <sz val="11"/>
      <color indexed="10"/>
      <name val=".VnTime"/>
      <family val="2"/>
    </font>
    <font>
      <b/>
      <sz val="11"/>
      <name val=".VnTime"/>
      <family val="2"/>
    </font>
    <font>
      <b/>
      <sz val="10"/>
      <name val=".VnArial NarrowH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color indexed="10"/>
      <name val=".VnTime"/>
      <family val="2"/>
    </font>
    <font>
      <sz val="10"/>
      <name val=".VnArial NarrowH"/>
      <family val="2"/>
    </font>
    <font>
      <u val="single"/>
      <sz val="12.6"/>
      <color indexed="12"/>
      <name val=".VnTime"/>
      <family val="0"/>
    </font>
    <font>
      <u val="single"/>
      <sz val="12.6"/>
      <color indexed="36"/>
      <name val=".VnTime"/>
      <family val="0"/>
    </font>
    <font>
      <b/>
      <sz val="14"/>
      <name val="Times New Roman"/>
      <family val="1"/>
    </font>
    <font>
      <b/>
      <i/>
      <sz val="11"/>
      <name val=".VnTime"/>
      <family val="2"/>
    </font>
    <font>
      <b/>
      <u val="single"/>
      <sz val="15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Time"/>
      <family val="0"/>
    </font>
    <font>
      <b/>
      <i/>
      <sz val="9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sz val="13"/>
      <name val="Times New Roman"/>
      <family val="1"/>
    </font>
    <font>
      <sz val="8"/>
      <color indexed="10"/>
      <name val=".VnTime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.VnArial Narrow"/>
      <family val="2"/>
    </font>
    <font>
      <sz val="9"/>
      <name val=".VnArial Narrow"/>
      <family val="2"/>
    </font>
    <font>
      <b/>
      <sz val="9"/>
      <name val=".VnArial Narrow"/>
      <family val="2"/>
    </font>
    <font>
      <i/>
      <sz val="9"/>
      <name val="Times New Roman"/>
      <family val="1"/>
    </font>
    <font>
      <b/>
      <sz val="9"/>
      <color indexed="10"/>
      <name val=".VnTime"/>
      <family val="2"/>
    </font>
    <font>
      <b/>
      <sz val="9"/>
      <color indexed="10"/>
      <name val=".VnArial Narrow"/>
      <family val="2"/>
    </font>
    <font>
      <b/>
      <sz val="9"/>
      <name val=".VnTime"/>
      <family val="2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name val=".VnTime"/>
      <family val="0"/>
    </font>
    <font>
      <sz val="10"/>
      <color indexed="10"/>
      <name val=".VnArial Narrow"/>
      <family val="2"/>
    </font>
    <font>
      <sz val="10"/>
      <color indexed="12"/>
      <name val=".VnArial Narrow"/>
      <family val="2"/>
    </font>
    <font>
      <b/>
      <sz val="10"/>
      <color indexed="10"/>
      <name val=".VnTime"/>
      <family val="0"/>
    </font>
    <font>
      <sz val="9"/>
      <color indexed="10"/>
      <name val=".VnTime"/>
      <family val="0"/>
    </font>
    <font>
      <b/>
      <sz val="14"/>
      <color indexed="10"/>
      <name val=".VnTime"/>
      <family val="0"/>
    </font>
    <font>
      <i/>
      <sz val="8"/>
      <name val=".VnArial NarrowH"/>
      <family val="2"/>
    </font>
    <font>
      <i/>
      <sz val="8"/>
      <name val=".VnArial Narrow"/>
      <family val="2"/>
    </font>
    <font>
      <i/>
      <sz val="7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7"/>
      <name val=".VnArial NarrowH"/>
      <family val="2"/>
    </font>
    <font>
      <sz val="7"/>
      <name val=".VnTime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double"/>
      <top style="double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5" fillId="28" borderId="2" applyNumberFormat="0" applyAlignment="0" applyProtection="0"/>
    <xf numFmtId="0" fontId="1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1" fillId="30" borderId="1" applyNumberFormat="0" applyAlignment="0" applyProtection="0"/>
    <xf numFmtId="0" fontId="132" fillId="0" borderId="6" applyNumberFormat="0" applyFill="0" applyAlignment="0" applyProtection="0"/>
    <xf numFmtId="0" fontId="1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34" fillId="27" borderId="8" applyNumberFormat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9" applyNumberFormat="0" applyFill="0" applyAlignment="0" applyProtection="0"/>
    <xf numFmtId="0" fontId="137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0" fillId="0" borderId="0" xfId="0" applyNumberFormat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2" fontId="13" fillId="0" borderId="0" xfId="0" applyNumberFormat="1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1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 horizontal="left" indent="1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0" fillId="0" borderId="0" xfId="0" applyFont="1" applyBorder="1" applyAlignment="1" applyProtection="1">
      <alignment horizontal="center" vertical="center"/>
      <protection locked="0"/>
    </xf>
    <xf numFmtId="2" fontId="19" fillId="33" borderId="12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2" fontId="18" fillId="33" borderId="12" xfId="41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 applyProtection="1">
      <alignment/>
      <protection locked="0"/>
    </xf>
    <xf numFmtId="0" fontId="27" fillId="33" borderId="13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top" wrapText="1"/>
      <protection locked="0"/>
    </xf>
    <xf numFmtId="0" fontId="22" fillId="0" borderId="0" xfId="0" applyFont="1" applyAlignment="1" applyProtection="1">
      <alignment/>
      <protection locked="0"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25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left" indent="1"/>
      <protection locked="0"/>
    </xf>
    <xf numFmtId="0" fontId="3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 indent="1"/>
      <protection locked="0"/>
    </xf>
    <xf numFmtId="0" fontId="13" fillId="33" borderId="0" xfId="0" applyFont="1" applyFill="1" applyAlignment="1">
      <alignment horizontal="left" indent="1"/>
    </xf>
    <xf numFmtId="3" fontId="10" fillId="33" borderId="14" xfId="0" applyNumberFormat="1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center" vertical="center" wrapText="1"/>
    </xf>
    <xf numFmtId="3" fontId="11" fillId="33" borderId="13" xfId="0" applyNumberFormat="1" applyFont="1" applyFill="1" applyBorder="1" applyAlignment="1">
      <alignment horizontal="center" wrapText="1"/>
    </xf>
    <xf numFmtId="3" fontId="11" fillId="33" borderId="16" xfId="0" applyNumberFormat="1" applyFont="1" applyFill="1" applyBorder="1" applyAlignment="1">
      <alignment horizontal="center" wrapText="1"/>
    </xf>
    <xf numFmtId="3" fontId="11" fillId="33" borderId="16" xfId="0" applyNumberFormat="1" applyFont="1" applyFill="1" applyBorder="1" applyAlignment="1">
      <alignment horizontal="right" wrapText="1"/>
    </xf>
    <xf numFmtId="3" fontId="11" fillId="33" borderId="17" xfId="0" applyNumberFormat="1" applyFont="1" applyFill="1" applyBorder="1" applyAlignment="1">
      <alignment horizontal="right" wrapText="1"/>
    </xf>
    <xf numFmtId="3" fontId="19" fillId="33" borderId="18" xfId="0" applyNumberFormat="1" applyFont="1" applyFill="1" applyBorder="1" applyAlignment="1">
      <alignment horizontal="center"/>
    </xf>
    <xf numFmtId="3" fontId="18" fillId="33" borderId="18" xfId="0" applyNumberFormat="1" applyFont="1" applyFill="1" applyBorder="1" applyAlignment="1" applyProtection="1">
      <alignment horizontal="center" vertical="center" wrapText="1"/>
      <protection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4" fontId="11" fillId="33" borderId="16" xfId="0" applyNumberFormat="1" applyFont="1" applyFill="1" applyBorder="1" applyAlignment="1">
      <alignment horizontal="center" wrapText="1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10" fillId="35" borderId="20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3" xfId="0" applyNumberFormat="1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2" fillId="33" borderId="21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46" fillId="33" borderId="14" xfId="0" applyNumberFormat="1" applyFont="1" applyFill="1" applyBorder="1" applyAlignment="1">
      <alignment horizontal="left" vertical="center" wrapText="1"/>
    </xf>
    <xf numFmtId="3" fontId="10" fillId="33" borderId="22" xfId="0" applyNumberFormat="1" applyFont="1" applyFill="1" applyBorder="1" applyAlignment="1">
      <alignment horizontal="right" vertical="center" wrapText="1"/>
    </xf>
    <xf numFmtId="0" fontId="46" fillId="0" borderId="0" xfId="0" applyFont="1" applyAlignment="1" applyProtection="1">
      <alignment horizontal="center" vertical="top"/>
      <protection locked="0"/>
    </xf>
    <xf numFmtId="0" fontId="43" fillId="0" borderId="0" xfId="0" applyNumberFormat="1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55" fillId="0" borderId="0" xfId="0" applyNumberFormat="1" applyFont="1" applyBorder="1" applyAlignment="1" applyProtection="1">
      <alignment horizontal="left" vertical="center"/>
      <protection locked="0"/>
    </xf>
    <xf numFmtId="0" fontId="48" fillId="0" borderId="0" xfId="0" applyNumberFormat="1" applyFont="1" applyAlignment="1">
      <alignment/>
    </xf>
    <xf numFmtId="0" fontId="58" fillId="33" borderId="18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left" vertical="center"/>
    </xf>
    <xf numFmtId="0" fontId="54" fillId="33" borderId="18" xfId="0" applyNumberFormat="1" applyFont="1" applyFill="1" applyBorder="1" applyAlignment="1">
      <alignment horizontal="left" vertical="center"/>
    </xf>
    <xf numFmtId="0" fontId="54" fillId="33" borderId="13" xfId="0" applyNumberFormat="1" applyFont="1" applyFill="1" applyBorder="1" applyAlignment="1">
      <alignment horizontal="left" vertical="center"/>
    </xf>
    <xf numFmtId="0" fontId="54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 quotePrefix="1">
      <alignment horizontal="center"/>
    </xf>
    <xf numFmtId="0" fontId="54" fillId="0" borderId="18" xfId="0" applyFont="1" applyBorder="1" applyAlignment="1" applyProtection="1">
      <alignment horizontal="center" vertical="center"/>
      <protection locked="0"/>
    </xf>
    <xf numFmtId="2" fontId="54" fillId="0" borderId="12" xfId="0" applyNumberFormat="1" applyFont="1" applyBorder="1" applyAlignment="1" applyProtection="1">
      <alignment horizontal="center" vertical="center"/>
      <protection locked="0"/>
    </xf>
    <xf numFmtId="0" fontId="54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33" borderId="23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/>
    </xf>
    <xf numFmtId="0" fontId="54" fillId="0" borderId="13" xfId="0" applyFont="1" applyBorder="1" applyAlignment="1" applyProtection="1">
      <alignment horizontal="center" vertical="center"/>
      <protection locked="0"/>
    </xf>
    <xf numFmtId="2" fontId="54" fillId="0" borderId="25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2" fontId="65" fillId="0" borderId="26" xfId="0" applyNumberFormat="1" applyFont="1" applyBorder="1" applyAlignment="1" applyProtection="1">
      <alignment horizontal="center" vertical="center" wrapText="1"/>
      <protection locked="0"/>
    </xf>
    <xf numFmtId="0" fontId="66" fillId="33" borderId="15" xfId="0" applyNumberFormat="1" applyFont="1" applyFill="1" applyBorder="1" applyAlignment="1">
      <alignment horizontal="left" vertical="center" wrapText="1"/>
    </xf>
    <xf numFmtId="3" fontId="66" fillId="0" borderId="27" xfId="0" applyNumberFormat="1" applyFont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 horizontal="center" vertical="center"/>
    </xf>
    <xf numFmtId="0" fontId="66" fillId="33" borderId="15" xfId="0" applyNumberFormat="1" applyFont="1" applyFill="1" applyBorder="1" applyAlignment="1" quotePrefix="1">
      <alignment horizontal="left" vertical="center" wrapText="1"/>
    </xf>
    <xf numFmtId="0" fontId="66" fillId="33" borderId="15" xfId="0" applyFont="1" applyFill="1" applyBorder="1" applyAlignment="1" quotePrefix="1">
      <alignment horizontal="left" vertical="center" wrapText="1"/>
    </xf>
    <xf numFmtId="0" fontId="65" fillId="33" borderId="15" xfId="0" applyFont="1" applyFill="1" applyBorder="1" applyAlignment="1" quotePrefix="1">
      <alignment horizontal="left" vertical="center" wrapText="1"/>
    </xf>
    <xf numFmtId="0" fontId="68" fillId="33" borderId="15" xfId="0" applyFont="1" applyFill="1" applyBorder="1" applyAlignment="1">
      <alignment horizontal="left" vertical="center" wrapText="1"/>
    </xf>
    <xf numFmtId="0" fontId="64" fillId="33" borderId="15" xfId="0" applyNumberFormat="1" applyFont="1" applyFill="1" applyBorder="1" applyAlignment="1">
      <alignment horizontal="left" vertical="center" wrapText="1"/>
    </xf>
    <xf numFmtId="3" fontId="59" fillId="0" borderId="27" xfId="0" applyNumberFormat="1" applyFont="1" applyBorder="1" applyAlignment="1" applyProtection="1">
      <alignment horizontal="center" vertical="center" wrapText="1"/>
      <protection locked="0"/>
    </xf>
    <xf numFmtId="2" fontId="51" fillId="0" borderId="26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/>
    </xf>
    <xf numFmtId="0" fontId="64" fillId="33" borderId="15" xfId="0" applyFont="1" applyFill="1" applyBorder="1" applyAlignment="1">
      <alignment horizontal="left" vertical="center" wrapText="1"/>
    </xf>
    <xf numFmtId="0" fontId="51" fillId="33" borderId="15" xfId="0" applyNumberFormat="1" applyFont="1" applyFill="1" applyBorder="1" applyAlignment="1">
      <alignment horizontal="left" vertical="center" wrapText="1"/>
    </xf>
    <xf numFmtId="0" fontId="51" fillId="33" borderId="28" xfId="0" applyNumberFormat="1" applyFont="1" applyFill="1" applyBorder="1" applyAlignment="1">
      <alignment horizontal="left" vertical="center" wrapText="1"/>
    </xf>
    <xf numFmtId="3" fontId="51" fillId="33" borderId="27" xfId="0" applyNumberFormat="1" applyFont="1" applyFill="1" applyBorder="1" applyAlignment="1" applyProtection="1">
      <alignment horizontal="center" vertical="center" wrapText="1"/>
      <protection/>
    </xf>
    <xf numFmtId="3" fontId="51" fillId="0" borderId="27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54" fillId="33" borderId="18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wrapText="1"/>
    </xf>
    <xf numFmtId="0" fontId="62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5" fillId="0" borderId="0" xfId="0" applyNumberFormat="1" applyFont="1" applyAlignment="1" applyProtection="1">
      <alignment vertical="center"/>
      <protection locked="0"/>
    </xf>
    <xf numFmtId="0" fontId="55" fillId="33" borderId="18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Alignment="1">
      <alignment horizontal="right" vertical="center"/>
    </xf>
    <xf numFmtId="0" fontId="51" fillId="33" borderId="25" xfId="0" applyFont="1" applyFill="1" applyBorder="1" applyAlignment="1">
      <alignment horizontal="center" wrapText="1"/>
    </xf>
    <xf numFmtId="0" fontId="61" fillId="33" borderId="23" xfId="0" applyNumberFormat="1" applyFont="1" applyFill="1" applyBorder="1" applyAlignment="1">
      <alignment/>
    </xf>
    <xf numFmtId="0" fontId="55" fillId="34" borderId="0" xfId="0" applyNumberFormat="1" applyFont="1" applyFill="1" applyBorder="1" applyAlignment="1">
      <alignment/>
    </xf>
    <xf numFmtId="0" fontId="43" fillId="0" borderId="0" xfId="0" applyNumberFormat="1" applyFont="1" applyAlignment="1" applyProtection="1">
      <alignment horizontal="center"/>
      <protection locked="0"/>
    </xf>
    <xf numFmtId="0" fontId="70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3" fontId="56" fillId="33" borderId="29" xfId="0" applyNumberFormat="1" applyFont="1" applyFill="1" applyBorder="1" applyAlignment="1" applyProtection="1">
      <alignment horizontal="center"/>
      <protection/>
    </xf>
    <xf numFmtId="2" fontId="56" fillId="33" borderId="12" xfId="0" applyNumberFormat="1" applyFont="1" applyFill="1" applyBorder="1" applyAlignment="1">
      <alignment horizontal="center"/>
    </xf>
    <xf numFmtId="3" fontId="54" fillId="0" borderId="18" xfId="0" applyNumberFormat="1" applyFont="1" applyBorder="1" applyAlignment="1" applyProtection="1">
      <alignment horizontal="center"/>
      <protection locked="0"/>
    </xf>
    <xf numFmtId="2" fontId="54" fillId="0" borderId="12" xfId="0" applyNumberFormat="1" applyFont="1" applyBorder="1" applyAlignment="1" applyProtection="1">
      <alignment horizontal="center"/>
      <protection locked="0"/>
    </xf>
    <xf numFmtId="3" fontId="56" fillId="33" borderId="18" xfId="0" applyNumberFormat="1" applyFont="1" applyFill="1" applyBorder="1" applyAlignment="1">
      <alignment horizontal="center"/>
    </xf>
    <xf numFmtId="2" fontId="61" fillId="33" borderId="12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3" fontId="61" fillId="33" borderId="18" xfId="0" applyNumberFormat="1" applyFont="1" applyFill="1" applyBorder="1" applyAlignment="1">
      <alignment horizontal="center"/>
    </xf>
    <xf numFmtId="0" fontId="56" fillId="33" borderId="30" xfId="0" applyNumberFormat="1" applyFont="1" applyFill="1" applyBorder="1" applyAlignment="1">
      <alignment wrapText="1"/>
    </xf>
    <xf numFmtId="0" fontId="59" fillId="33" borderId="23" xfId="0" applyNumberFormat="1" applyFont="1" applyFill="1" applyBorder="1" applyAlignment="1">
      <alignment wrapText="1"/>
    </xf>
    <xf numFmtId="0" fontId="56" fillId="33" borderId="23" xfId="0" applyNumberFormat="1" applyFont="1" applyFill="1" applyBorder="1" applyAlignment="1">
      <alignment wrapText="1"/>
    </xf>
    <xf numFmtId="0" fontId="61" fillId="33" borderId="23" xfId="0" applyNumberFormat="1" applyFont="1" applyFill="1" applyBorder="1" applyAlignment="1">
      <alignment wrapText="1"/>
    </xf>
    <xf numFmtId="0" fontId="5" fillId="0" borderId="0" xfId="0" applyFont="1" applyBorder="1" applyAlignment="1" applyProtection="1">
      <alignment horizontal="center"/>
      <protection locked="0"/>
    </xf>
    <xf numFmtId="3" fontId="37" fillId="0" borderId="18" xfId="0" applyNumberFormat="1" applyFont="1" applyBorder="1" applyAlignment="1" applyProtection="1">
      <alignment horizontal="center"/>
      <protection locked="0"/>
    </xf>
    <xf numFmtId="2" fontId="37" fillId="0" borderId="12" xfId="0" applyNumberFormat="1" applyFont="1" applyBorder="1" applyAlignment="1" applyProtection="1">
      <alignment horizontal="center"/>
      <protection locked="0"/>
    </xf>
    <xf numFmtId="2" fontId="37" fillId="0" borderId="25" xfId="0" applyNumberFormat="1" applyFont="1" applyBorder="1" applyAlignment="1" applyProtection="1">
      <alignment horizontal="center"/>
      <protection locked="0"/>
    </xf>
    <xf numFmtId="3" fontId="59" fillId="0" borderId="18" xfId="0" applyNumberFormat="1" applyFont="1" applyBorder="1" applyAlignment="1" applyProtection="1">
      <alignment horizontal="center"/>
      <protection locked="0"/>
    </xf>
    <xf numFmtId="2" fontId="59" fillId="0" borderId="12" xfId="0" applyNumberFormat="1" applyFont="1" applyBorder="1" applyAlignment="1" applyProtection="1">
      <alignment horizontal="center"/>
      <protection locked="0"/>
    </xf>
    <xf numFmtId="0" fontId="61" fillId="33" borderId="31" xfId="0" applyNumberFormat="1" applyFont="1" applyFill="1" applyBorder="1" applyAlignment="1">
      <alignment wrapText="1"/>
    </xf>
    <xf numFmtId="3" fontId="61" fillId="33" borderId="32" xfId="0" applyNumberFormat="1" applyFont="1" applyFill="1" applyBorder="1" applyAlignment="1">
      <alignment horizontal="center"/>
    </xf>
    <xf numFmtId="2" fontId="61" fillId="33" borderId="33" xfId="0" applyNumberFormat="1" applyFont="1" applyFill="1" applyBorder="1" applyAlignment="1">
      <alignment horizontal="center"/>
    </xf>
    <xf numFmtId="0" fontId="56" fillId="33" borderId="23" xfId="0" applyFont="1" applyFill="1" applyBorder="1" applyAlignment="1">
      <alignment horizontal="center" vertical="center" wrapText="1"/>
    </xf>
    <xf numFmtId="3" fontId="18" fillId="33" borderId="34" xfId="0" applyNumberFormat="1" applyFont="1" applyFill="1" applyBorder="1" applyAlignment="1" applyProtection="1">
      <alignment horizontal="center" vertical="center" wrapText="1"/>
      <protection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29" xfId="0" applyNumberFormat="1" applyFont="1" applyFill="1" applyBorder="1" applyAlignment="1">
      <alignment horizontal="center" vertical="center" wrapText="1"/>
    </xf>
    <xf numFmtId="0" fontId="57" fillId="33" borderId="35" xfId="0" applyNumberFormat="1" applyFont="1" applyFill="1" applyBorder="1" applyAlignment="1">
      <alignment horizontal="center" vertical="center" wrapText="1"/>
    </xf>
    <xf numFmtId="0" fontId="57" fillId="33" borderId="22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28" fillId="0" borderId="0" xfId="0" applyFont="1" applyAlignment="1">
      <alignment/>
    </xf>
    <xf numFmtId="0" fontId="60" fillId="33" borderId="29" xfId="0" applyNumberFormat="1" applyFont="1" applyFill="1" applyBorder="1" applyAlignment="1">
      <alignment horizontal="center" vertical="center" wrapText="1"/>
    </xf>
    <xf numFmtId="0" fontId="75" fillId="33" borderId="35" xfId="0" applyNumberFormat="1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/>
    </xf>
    <xf numFmtId="0" fontId="59" fillId="33" borderId="18" xfId="0" applyFont="1" applyFill="1" applyBorder="1" applyAlignment="1">
      <alignment/>
    </xf>
    <xf numFmtId="3" fontId="37" fillId="0" borderId="34" xfId="0" applyNumberFormat="1" applyFont="1" applyBorder="1" applyAlignment="1" applyProtection="1">
      <alignment horizontal="center"/>
      <protection locked="0"/>
    </xf>
    <xf numFmtId="182" fontId="37" fillId="0" borderId="12" xfId="0" applyNumberFormat="1" applyFont="1" applyBorder="1" applyAlignment="1" applyProtection="1">
      <alignment horizontal="center"/>
      <protection locked="0"/>
    </xf>
    <xf numFmtId="0" fontId="59" fillId="33" borderId="18" xfId="0" applyNumberFormat="1" applyFont="1" applyFill="1" applyBorder="1" applyAlignment="1">
      <alignment/>
    </xf>
    <xf numFmtId="0" fontId="37" fillId="33" borderId="23" xfId="0" applyFont="1" applyFill="1" applyBorder="1" applyAlignment="1">
      <alignment horizontal="center" vertical="center"/>
    </xf>
    <xf numFmtId="0" fontId="59" fillId="33" borderId="18" xfId="0" applyNumberFormat="1" applyFont="1" applyFill="1" applyBorder="1" applyAlignment="1">
      <alignment horizontal="left" vertical="center"/>
    </xf>
    <xf numFmtId="0" fontId="37" fillId="33" borderId="24" xfId="0" applyFont="1" applyFill="1" applyBorder="1" applyAlignment="1">
      <alignment horizontal="center"/>
    </xf>
    <xf numFmtId="0" fontId="59" fillId="33" borderId="13" xfId="0" applyNumberFormat="1" applyFont="1" applyFill="1" applyBorder="1" applyAlignment="1">
      <alignment/>
    </xf>
    <xf numFmtId="3" fontId="37" fillId="0" borderId="13" xfId="0" applyNumberFormat="1" applyFont="1" applyBorder="1" applyAlignment="1" applyProtection="1">
      <alignment horizontal="center" vertical="center" wrapText="1"/>
      <protection locked="0"/>
    </xf>
    <xf numFmtId="3" fontId="37" fillId="0" borderId="36" xfId="0" applyNumberFormat="1" applyFont="1" applyBorder="1" applyAlignment="1" applyProtection="1">
      <alignment horizontal="center" vertical="center" wrapText="1"/>
      <protection locked="0"/>
    </xf>
    <xf numFmtId="180" fontId="37" fillId="0" borderId="25" xfId="0" applyNumberFormat="1" applyFont="1" applyBorder="1" applyAlignment="1" applyProtection="1">
      <alignment horizontal="center" vertical="center"/>
      <protection locked="0"/>
    </xf>
    <xf numFmtId="0" fontId="37" fillId="33" borderId="18" xfId="0" applyFont="1" applyFill="1" applyBorder="1" applyAlignment="1">
      <alignment/>
    </xf>
    <xf numFmtId="3" fontId="38" fillId="0" borderId="18" xfId="0" applyNumberFormat="1" applyFont="1" applyBorder="1" applyAlignment="1" applyProtection="1">
      <alignment horizontal="center" vertical="center" wrapText="1"/>
      <protection locked="0"/>
    </xf>
    <xf numFmtId="3" fontId="38" fillId="0" borderId="34" xfId="0" applyNumberFormat="1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/>
      <protection locked="0"/>
    </xf>
    <xf numFmtId="0" fontId="51" fillId="33" borderId="23" xfId="0" applyFont="1" applyFill="1" applyBorder="1" applyAlignment="1">
      <alignment horizontal="center" vertical="center"/>
    </xf>
    <xf numFmtId="0" fontId="59" fillId="33" borderId="0" xfId="0" applyNumberFormat="1" applyFont="1" applyFill="1" applyBorder="1" applyAlignment="1">
      <alignment/>
    </xf>
    <xf numFmtId="0" fontId="59" fillId="33" borderId="18" xfId="0" applyNumberFormat="1" applyFont="1" applyFill="1" applyBorder="1" applyAlignment="1">
      <alignment horizontal="left"/>
    </xf>
    <xf numFmtId="0" fontId="73" fillId="0" borderId="0" xfId="0" applyNumberFormat="1" applyFont="1" applyAlignment="1">
      <alignment/>
    </xf>
    <xf numFmtId="0" fontId="4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5" fillId="0" borderId="37" xfId="0" applyNumberFormat="1" applyFont="1" applyBorder="1" applyAlignment="1" applyProtection="1">
      <alignment vertical="center"/>
      <protection locked="0"/>
    </xf>
    <xf numFmtId="0" fontId="56" fillId="33" borderId="18" xfId="0" applyNumberFormat="1" applyFont="1" applyFill="1" applyBorder="1" applyAlignment="1">
      <alignment horizontal="left" vertical="center" wrapText="1"/>
    </xf>
    <xf numFmtId="0" fontId="59" fillId="33" borderId="18" xfId="0" applyNumberFormat="1" applyFont="1" applyFill="1" applyBorder="1" applyAlignment="1">
      <alignment horizontal="left" vertical="center" wrapText="1"/>
    </xf>
    <xf numFmtId="0" fontId="60" fillId="33" borderId="23" xfId="0" applyFont="1" applyFill="1" applyBorder="1" applyAlignment="1">
      <alignment horizontal="center" vertical="center"/>
    </xf>
    <xf numFmtId="0" fontId="60" fillId="33" borderId="18" xfId="0" applyNumberFormat="1" applyFont="1" applyFill="1" applyBorder="1" applyAlignment="1">
      <alignment horizontal="left" vertical="center"/>
    </xf>
    <xf numFmtId="0" fontId="59" fillId="33" borderId="18" xfId="0" applyNumberFormat="1" applyFont="1" applyFill="1" applyBorder="1" applyAlignment="1">
      <alignment wrapText="1"/>
    </xf>
    <xf numFmtId="0" fontId="51" fillId="33" borderId="18" xfId="0" applyNumberFormat="1" applyFont="1" applyFill="1" applyBorder="1" applyAlignment="1">
      <alignment horizontal="left" vertical="center" wrapText="1"/>
    </xf>
    <xf numFmtId="3" fontId="35" fillId="33" borderId="18" xfId="0" applyNumberFormat="1" applyFont="1" applyFill="1" applyBorder="1" applyAlignment="1" applyProtection="1">
      <alignment horizontal="center" vertical="center" wrapText="1"/>
      <protection/>
    </xf>
    <xf numFmtId="3" fontId="35" fillId="33" borderId="34" xfId="0" applyNumberFormat="1" applyFont="1" applyFill="1" applyBorder="1" applyAlignment="1" applyProtection="1">
      <alignment horizontal="center" vertical="center" wrapText="1"/>
      <protection/>
    </xf>
    <xf numFmtId="0" fontId="60" fillId="33" borderId="12" xfId="0" applyFont="1" applyFill="1" applyBorder="1" applyAlignment="1">
      <alignment horizontal="center" vertical="center"/>
    </xf>
    <xf numFmtId="3" fontId="56" fillId="0" borderId="18" xfId="0" applyNumberFormat="1" applyFont="1" applyBorder="1" applyAlignment="1" applyProtection="1">
      <alignment horizontal="center" vertical="center"/>
      <protection locked="0"/>
    </xf>
    <xf numFmtId="2" fontId="56" fillId="0" borderId="12" xfId="0" applyNumberFormat="1" applyFont="1" applyBorder="1" applyAlignment="1" applyProtection="1">
      <alignment horizontal="center" vertical="center"/>
      <protection locked="0"/>
    </xf>
    <xf numFmtId="0" fontId="56" fillId="33" borderId="30" xfId="0" applyFont="1" applyFill="1" applyBorder="1" applyAlignment="1">
      <alignment horizontal="center"/>
    </xf>
    <xf numFmtId="0" fontId="60" fillId="33" borderId="29" xfId="0" applyNumberFormat="1" applyFont="1" applyFill="1" applyBorder="1" applyAlignment="1">
      <alignment/>
    </xf>
    <xf numFmtId="2" fontId="56" fillId="33" borderId="22" xfId="0" applyNumberFormat="1" applyFont="1" applyFill="1" applyBorder="1" applyAlignment="1">
      <alignment horizontal="center"/>
    </xf>
    <xf numFmtId="0" fontId="54" fillId="33" borderId="30" xfId="0" applyFont="1" applyFill="1" applyBorder="1" applyAlignment="1">
      <alignment horizontal="center"/>
    </xf>
    <xf numFmtId="0" fontId="54" fillId="33" borderId="29" xfId="0" applyNumberFormat="1" applyFont="1" applyFill="1" applyBorder="1" applyAlignment="1">
      <alignment/>
    </xf>
    <xf numFmtId="0" fontId="54" fillId="0" borderId="29" xfId="0" applyFont="1" applyBorder="1" applyAlignment="1" applyProtection="1">
      <alignment horizontal="center" vertical="center"/>
      <protection locked="0"/>
    </xf>
    <xf numFmtId="0" fontId="55" fillId="0" borderId="0" xfId="0" applyNumberFormat="1" applyFont="1" applyAlignment="1" applyProtection="1">
      <alignment vertical="top"/>
      <protection locked="0"/>
    </xf>
    <xf numFmtId="0" fontId="59" fillId="33" borderId="18" xfId="0" applyNumberFormat="1" applyFont="1" applyFill="1" applyBorder="1" applyAlignment="1">
      <alignment horizontal="center" vertical="center" wrapText="1"/>
    </xf>
    <xf numFmtId="0" fontId="75" fillId="33" borderId="23" xfId="0" applyNumberFormat="1" applyFont="1" applyFill="1" applyBorder="1" applyAlignment="1">
      <alignment/>
    </xf>
    <xf numFmtId="0" fontId="43" fillId="0" borderId="0" xfId="0" applyNumberFormat="1" applyFont="1" applyFill="1" applyBorder="1" applyAlignment="1" applyProtection="1">
      <alignment horizontal="center"/>
      <protection locked="0"/>
    </xf>
    <xf numFmtId="0" fontId="70" fillId="0" borderId="0" xfId="0" applyFont="1" applyAlignment="1">
      <alignment horizontal="center" wrapText="1"/>
    </xf>
    <xf numFmtId="0" fontId="51" fillId="33" borderId="38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vertical="center" wrapText="1"/>
    </xf>
    <xf numFmtId="3" fontId="76" fillId="0" borderId="12" xfId="0" applyNumberFormat="1" applyFont="1" applyBorder="1" applyAlignment="1" applyProtection="1">
      <alignment/>
      <protection locked="0"/>
    </xf>
    <xf numFmtId="0" fontId="78" fillId="0" borderId="0" xfId="0" applyFont="1" applyAlignment="1">
      <alignment horizontal="center"/>
    </xf>
    <xf numFmtId="0" fontId="76" fillId="33" borderId="23" xfId="0" applyNumberFormat="1" applyFont="1" applyFill="1" applyBorder="1" applyAlignment="1" quotePrefix="1">
      <alignment/>
    </xf>
    <xf numFmtId="0" fontId="61" fillId="33" borderId="24" xfId="0" applyNumberFormat="1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23" xfId="0" applyNumberFormat="1" applyFont="1" applyFill="1" applyBorder="1" applyAlignment="1">
      <alignment/>
    </xf>
    <xf numFmtId="0" fontId="56" fillId="33" borderId="30" xfId="0" applyNumberFormat="1" applyFont="1" applyFill="1" applyBorder="1" applyAlignment="1">
      <alignment/>
    </xf>
    <xf numFmtId="0" fontId="77" fillId="33" borderId="23" xfId="0" applyNumberFormat="1" applyFont="1" applyFill="1" applyBorder="1" applyAlignment="1">
      <alignment/>
    </xf>
    <xf numFmtId="0" fontId="77" fillId="33" borderId="23" xfId="0" applyFont="1" applyFill="1" applyBorder="1" applyAlignment="1">
      <alignment/>
    </xf>
    <xf numFmtId="3" fontId="56" fillId="0" borderId="18" xfId="0" applyNumberFormat="1" applyFont="1" applyBorder="1" applyAlignment="1" applyProtection="1">
      <alignment horizontal="center"/>
      <protection locked="0"/>
    </xf>
    <xf numFmtId="3" fontId="56" fillId="0" borderId="12" xfId="0" applyNumberFormat="1" applyFont="1" applyBorder="1" applyAlignment="1" applyProtection="1">
      <alignment/>
      <protection locked="0"/>
    </xf>
    <xf numFmtId="0" fontId="56" fillId="33" borderId="18" xfId="0" applyFont="1" applyFill="1" applyBorder="1" applyAlignment="1">
      <alignment horizontal="center"/>
    </xf>
    <xf numFmtId="3" fontId="56" fillId="33" borderId="12" xfId="0" applyNumberFormat="1" applyFont="1" applyFill="1" applyBorder="1" applyAlignment="1">
      <alignment/>
    </xf>
    <xf numFmtId="0" fontId="56" fillId="33" borderId="23" xfId="0" applyFont="1" applyFill="1" applyBorder="1" applyAlignment="1">
      <alignment/>
    </xf>
    <xf numFmtId="3" fontId="76" fillId="0" borderId="18" xfId="0" applyNumberFormat="1" applyFont="1" applyBorder="1" applyAlignment="1" applyProtection="1">
      <alignment horizontal="center"/>
      <protection locked="0"/>
    </xf>
    <xf numFmtId="3" fontId="60" fillId="0" borderId="18" xfId="0" applyNumberFormat="1" applyFont="1" applyBorder="1" applyAlignment="1" applyProtection="1">
      <alignment horizontal="center"/>
      <protection locked="0"/>
    </xf>
    <xf numFmtId="3" fontId="60" fillId="0" borderId="12" xfId="0" applyNumberFormat="1" applyFont="1" applyBorder="1" applyAlignment="1" applyProtection="1">
      <alignment/>
      <protection locked="0"/>
    </xf>
    <xf numFmtId="0" fontId="77" fillId="33" borderId="18" xfId="0" applyFont="1" applyFill="1" applyBorder="1" applyAlignment="1">
      <alignment horizontal="center"/>
    </xf>
    <xf numFmtId="3" fontId="75" fillId="0" borderId="18" xfId="0" applyNumberFormat="1" applyFont="1" applyBorder="1" applyAlignment="1" applyProtection="1">
      <alignment horizontal="center"/>
      <protection locked="0"/>
    </xf>
    <xf numFmtId="3" fontId="75" fillId="0" borderId="12" xfId="0" applyNumberFormat="1" applyFont="1" applyBorder="1" applyAlignment="1" applyProtection="1">
      <alignment/>
      <protection locked="0"/>
    </xf>
    <xf numFmtId="0" fontId="56" fillId="33" borderId="25" xfId="0" applyFont="1" applyFill="1" applyBorder="1" applyAlignment="1">
      <alignment horizontal="center"/>
    </xf>
    <xf numFmtId="0" fontId="79" fillId="0" borderId="0" xfId="0" applyNumberFormat="1" applyFont="1" applyBorder="1" applyAlignment="1" applyProtection="1">
      <alignment/>
      <protection locked="0"/>
    </xf>
    <xf numFmtId="0" fontId="51" fillId="33" borderId="11" xfId="0" applyNumberFormat="1" applyFont="1" applyFill="1" applyBorder="1" applyAlignment="1">
      <alignment horizontal="center" vertical="center" wrapText="1"/>
    </xf>
    <xf numFmtId="3" fontId="56" fillId="33" borderId="29" xfId="0" applyNumberFormat="1" applyFont="1" applyFill="1" applyBorder="1" applyAlignment="1">
      <alignment horizontal="center"/>
    </xf>
    <xf numFmtId="3" fontId="77" fillId="33" borderId="12" xfId="0" applyNumberFormat="1" applyFont="1" applyFill="1" applyBorder="1" applyAlignment="1">
      <alignment/>
    </xf>
    <xf numFmtId="0" fontId="58" fillId="33" borderId="18" xfId="0" applyNumberFormat="1" applyFont="1" applyFill="1" applyBorder="1" applyAlignment="1">
      <alignment vertical="center" wrapText="1"/>
    </xf>
    <xf numFmtId="0" fontId="83" fillId="36" borderId="18" xfId="0" applyFont="1" applyFill="1" applyBorder="1" applyAlignment="1" applyProtection="1">
      <alignment horizontal="center"/>
      <protection/>
    </xf>
    <xf numFmtId="0" fontId="82" fillId="35" borderId="18" xfId="0" applyFont="1" applyFill="1" applyBorder="1" applyAlignment="1" applyProtection="1">
      <alignment horizontal="center"/>
      <protection/>
    </xf>
    <xf numFmtId="0" fontId="82" fillId="35" borderId="12" xfId="0" applyFont="1" applyFill="1" applyBorder="1" applyAlignment="1" applyProtection="1">
      <alignment horizontal="center"/>
      <protection/>
    </xf>
    <xf numFmtId="0" fontId="82" fillId="0" borderId="18" xfId="0" applyFont="1" applyBorder="1" applyAlignment="1" applyProtection="1">
      <alignment horizontal="center"/>
      <protection locked="0"/>
    </xf>
    <xf numFmtId="0" fontId="82" fillId="0" borderId="12" xfId="0" applyFont="1" applyBorder="1" applyAlignment="1" applyProtection="1">
      <alignment horizontal="center"/>
      <protection locked="0"/>
    </xf>
    <xf numFmtId="0" fontId="82" fillId="0" borderId="29" xfId="0" applyFont="1" applyBorder="1" applyAlignment="1" applyProtection="1">
      <alignment horizontal="center"/>
      <protection locked="0"/>
    </xf>
    <xf numFmtId="0" fontId="82" fillId="0" borderId="13" xfId="0" applyFont="1" applyBorder="1" applyAlignment="1" applyProtection="1">
      <alignment horizontal="center"/>
      <protection locked="0"/>
    </xf>
    <xf numFmtId="0" fontId="67" fillId="0" borderId="25" xfId="0" applyFont="1" applyBorder="1" applyAlignment="1" applyProtection="1">
      <alignment horizontal="center"/>
      <protection locked="0"/>
    </xf>
    <xf numFmtId="0" fontId="37" fillId="0" borderId="0" xfId="0" applyFont="1" applyAlignment="1">
      <alignment horizontal="center"/>
    </xf>
    <xf numFmtId="0" fontId="82" fillId="0" borderId="22" xfId="0" applyFont="1" applyBorder="1" applyAlignment="1" applyProtection="1">
      <alignment horizontal="center"/>
      <protection locked="0"/>
    </xf>
    <xf numFmtId="0" fontId="83" fillId="35" borderId="18" xfId="0" applyFont="1" applyFill="1" applyBorder="1" applyAlignment="1" applyProtection="1">
      <alignment horizontal="center"/>
      <protection/>
    </xf>
    <xf numFmtId="0" fontId="86" fillId="33" borderId="2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46" fillId="0" borderId="0" xfId="0" applyFont="1" applyAlignment="1" applyProtection="1">
      <alignment horizontal="center"/>
      <protection locked="0"/>
    </xf>
    <xf numFmtId="0" fontId="60" fillId="33" borderId="30" xfId="0" applyNumberFormat="1" applyFont="1" applyFill="1" applyBorder="1" applyAlignment="1">
      <alignment horizontal="center"/>
    </xf>
    <xf numFmtId="0" fontId="46" fillId="0" borderId="0" xfId="0" applyNumberFormat="1" applyFont="1" applyAlignment="1" applyProtection="1">
      <alignment/>
      <protection locked="0"/>
    </xf>
    <xf numFmtId="0" fontId="56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76" fillId="0" borderId="18" xfId="0" applyFont="1" applyBorder="1" applyAlignment="1" applyProtection="1">
      <alignment horizontal="center"/>
      <protection locked="0"/>
    </xf>
    <xf numFmtId="2" fontId="76" fillId="33" borderId="18" xfId="0" applyNumberFormat="1" applyFont="1" applyFill="1" applyBorder="1" applyAlignment="1">
      <alignment horizontal="center"/>
    </xf>
    <xf numFmtId="0" fontId="54" fillId="0" borderId="13" xfId="0" applyFont="1" applyBorder="1" applyAlignment="1" applyProtection="1">
      <alignment horizontal="center"/>
      <protection locked="0"/>
    </xf>
    <xf numFmtId="0" fontId="61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51" fillId="33" borderId="13" xfId="0" applyNumberFormat="1" applyFont="1" applyFill="1" applyBorder="1" applyAlignment="1">
      <alignment horizontal="center" vertical="center" wrapText="1"/>
    </xf>
    <xf numFmtId="0" fontId="51" fillId="33" borderId="2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70" fillId="0" borderId="0" xfId="0" applyFont="1" applyAlignment="1">
      <alignment/>
    </xf>
    <xf numFmtId="0" fontId="88" fillId="0" borderId="0" xfId="0" applyFont="1" applyAlignment="1">
      <alignment/>
    </xf>
    <xf numFmtId="3" fontId="60" fillId="0" borderId="29" xfId="0" applyNumberFormat="1" applyFont="1" applyBorder="1" applyAlignment="1" applyProtection="1">
      <alignment horizontal="center"/>
      <protection locked="0"/>
    </xf>
    <xf numFmtId="0" fontId="60" fillId="0" borderId="22" xfId="0" applyFont="1" applyBorder="1" applyAlignment="1" applyProtection="1">
      <alignment horizontal="center"/>
      <protection locked="0"/>
    </xf>
    <xf numFmtId="0" fontId="76" fillId="0" borderId="12" xfId="0" applyFont="1" applyBorder="1" applyAlignment="1" applyProtection="1">
      <alignment horizontal="center"/>
      <protection locked="0"/>
    </xf>
    <xf numFmtId="2" fontId="76" fillId="33" borderId="12" xfId="0" applyNumberFormat="1" applyFont="1" applyFill="1" applyBorder="1" applyAlignment="1">
      <alignment horizontal="center"/>
    </xf>
    <xf numFmtId="0" fontId="54" fillId="0" borderId="25" xfId="0" applyFont="1" applyBorder="1" applyAlignment="1" applyProtection="1">
      <alignment horizontal="center"/>
      <protection locked="0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41" xfId="0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76" fillId="33" borderId="23" xfId="0" applyNumberFormat="1" applyFont="1" applyFill="1" applyBorder="1" applyAlignment="1">
      <alignment/>
    </xf>
    <xf numFmtId="0" fontId="76" fillId="33" borderId="24" xfId="0" applyNumberFormat="1" applyFont="1" applyFill="1" applyBorder="1" applyAlignment="1" quotePrefix="1">
      <alignment/>
    </xf>
    <xf numFmtId="0" fontId="61" fillId="33" borderId="18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23" fillId="33" borderId="42" xfId="0" applyFont="1" applyFill="1" applyBorder="1" applyAlignment="1">
      <alignment horizontal="center"/>
    </xf>
    <xf numFmtId="3" fontId="27" fillId="0" borderId="42" xfId="0" applyNumberFormat="1" applyFont="1" applyBorder="1" applyAlignment="1" applyProtection="1">
      <alignment horizontal="center"/>
      <protection locked="0"/>
    </xf>
    <xf numFmtId="1" fontId="91" fillId="37" borderId="18" xfId="0" applyNumberFormat="1" applyFont="1" applyFill="1" applyBorder="1" applyAlignment="1" applyProtection="1">
      <alignment horizontal="center"/>
      <protection/>
    </xf>
    <xf numFmtId="3" fontId="92" fillId="33" borderId="42" xfId="0" applyNumberFormat="1" applyFont="1" applyFill="1" applyBorder="1" applyAlignment="1">
      <alignment horizontal="right"/>
    </xf>
    <xf numFmtId="3" fontId="92" fillId="33" borderId="42" xfId="0" applyNumberFormat="1" applyFont="1" applyFill="1" applyBorder="1" applyAlignment="1" applyProtection="1">
      <alignment horizontal="center"/>
      <protection/>
    </xf>
    <xf numFmtId="3" fontId="92" fillId="33" borderId="42" xfId="0" applyNumberFormat="1" applyFont="1" applyFill="1" applyBorder="1" applyAlignment="1" applyProtection="1">
      <alignment horizontal="right"/>
      <protection/>
    </xf>
    <xf numFmtId="1" fontId="91" fillId="37" borderId="18" xfId="0" applyNumberFormat="1" applyFont="1" applyFill="1" applyBorder="1" applyAlignment="1">
      <alignment horizontal="center"/>
    </xf>
    <xf numFmtId="3" fontId="82" fillId="0" borderId="4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3" fontId="64" fillId="33" borderId="27" xfId="0" applyNumberFormat="1" applyFont="1" applyFill="1" applyBorder="1" applyAlignment="1" applyProtection="1">
      <alignment horizontal="center" vertical="center" wrapText="1"/>
      <protection/>
    </xf>
    <xf numFmtId="2" fontId="65" fillId="0" borderId="26" xfId="0" applyNumberFormat="1" applyFont="1" applyBorder="1" applyAlignment="1" applyProtection="1">
      <alignment horizontal="center" vertical="center" wrapText="1"/>
      <protection/>
    </xf>
    <xf numFmtId="3" fontId="66" fillId="33" borderId="27" xfId="0" applyNumberFormat="1" applyFont="1" applyFill="1" applyBorder="1" applyAlignment="1" applyProtection="1">
      <alignment horizontal="center" vertical="center" wrapText="1"/>
      <protection/>
    </xf>
    <xf numFmtId="2" fontId="76" fillId="33" borderId="13" xfId="0" applyNumberFormat="1" applyFont="1" applyFill="1" applyBorder="1" applyAlignment="1">
      <alignment horizontal="center"/>
    </xf>
    <xf numFmtId="3" fontId="54" fillId="33" borderId="18" xfId="0" applyNumberFormat="1" applyFont="1" applyFill="1" applyBorder="1" applyAlignment="1" applyProtection="1">
      <alignment horizontal="center"/>
      <protection/>
    </xf>
    <xf numFmtId="0" fontId="54" fillId="33" borderId="23" xfId="0" applyNumberFormat="1" applyFont="1" applyFill="1" applyBorder="1" applyAlignment="1">
      <alignment/>
    </xf>
    <xf numFmtId="0" fontId="61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 horizontal="left" indent="1"/>
    </xf>
    <xf numFmtId="0" fontId="54" fillId="0" borderId="18" xfId="0" applyFont="1" applyBorder="1" applyAlignment="1" applyProtection="1">
      <alignment horizontal="center"/>
      <protection locked="0"/>
    </xf>
    <xf numFmtId="0" fontId="54" fillId="0" borderId="12" xfId="0" applyFont="1" applyBorder="1" applyAlignment="1" applyProtection="1">
      <alignment horizontal="center"/>
      <protection locked="0"/>
    </xf>
    <xf numFmtId="0" fontId="77" fillId="33" borderId="12" xfId="0" applyFont="1" applyFill="1" applyBorder="1" applyAlignment="1">
      <alignment horizontal="center"/>
    </xf>
    <xf numFmtId="0" fontId="54" fillId="33" borderId="23" xfId="0" applyNumberFormat="1" applyFont="1" applyFill="1" applyBorder="1" applyAlignment="1" quotePrefix="1">
      <alignment/>
    </xf>
    <xf numFmtId="0" fontId="54" fillId="33" borderId="24" xfId="0" applyNumberFormat="1" applyFont="1" applyFill="1" applyBorder="1" applyAlignment="1" quotePrefix="1">
      <alignment/>
    </xf>
    <xf numFmtId="0" fontId="25" fillId="0" borderId="0" xfId="0" applyFont="1" applyAlignment="1" applyProtection="1">
      <alignment/>
      <protection locked="0"/>
    </xf>
    <xf numFmtId="0" fontId="76" fillId="33" borderId="23" xfId="0" applyNumberFormat="1" applyFont="1" applyFill="1" applyBorder="1" applyAlignment="1" quotePrefix="1">
      <alignment wrapText="1"/>
    </xf>
    <xf numFmtId="0" fontId="57" fillId="33" borderId="38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0" fontId="57" fillId="33" borderId="25" xfId="0" applyNumberFormat="1" applyFont="1" applyFill="1" applyBorder="1" applyAlignment="1">
      <alignment horizontal="center" vertical="center" wrapText="1"/>
    </xf>
    <xf numFmtId="0" fontId="61" fillId="33" borderId="30" xfId="0" applyNumberFormat="1" applyFont="1" applyFill="1" applyBorder="1" applyAlignment="1">
      <alignment/>
    </xf>
    <xf numFmtId="3" fontId="61" fillId="33" borderId="29" xfId="0" applyNumberFormat="1" applyFont="1" applyFill="1" applyBorder="1" applyAlignment="1">
      <alignment horizontal="center"/>
    </xf>
    <xf numFmtId="0" fontId="61" fillId="33" borderId="22" xfId="0" applyFont="1" applyFill="1" applyBorder="1" applyAlignment="1">
      <alignment horizontal="center"/>
    </xf>
    <xf numFmtId="3" fontId="76" fillId="0" borderId="13" xfId="0" applyNumberFormat="1" applyFont="1" applyBorder="1" applyAlignment="1" applyProtection="1">
      <alignment horizontal="center"/>
      <protection locked="0"/>
    </xf>
    <xf numFmtId="0" fontId="76" fillId="0" borderId="25" xfId="0" applyFont="1" applyBorder="1" applyAlignment="1" applyProtection="1">
      <alignment horizontal="center"/>
      <protection locked="0"/>
    </xf>
    <xf numFmtId="0" fontId="57" fillId="33" borderId="13" xfId="0" applyFont="1" applyFill="1" applyBorder="1" applyAlignment="1">
      <alignment horizontal="center" vertical="center" wrapText="1"/>
    </xf>
    <xf numFmtId="0" fontId="56" fillId="0" borderId="29" xfId="0" applyFont="1" applyBorder="1" applyAlignment="1" applyProtection="1">
      <alignment horizontal="center"/>
      <protection locked="0"/>
    </xf>
    <xf numFmtId="0" fontId="56" fillId="0" borderId="22" xfId="0" applyFont="1" applyBorder="1" applyAlignment="1" applyProtection="1">
      <alignment horizontal="center"/>
      <protection locked="0"/>
    </xf>
    <xf numFmtId="0" fontId="51" fillId="33" borderId="18" xfId="0" applyNumberFormat="1" applyFont="1" applyFill="1" applyBorder="1" applyAlignment="1">
      <alignment horizontal="center" vertical="center" wrapText="1"/>
    </xf>
    <xf numFmtId="0" fontId="51" fillId="33" borderId="12" xfId="0" applyNumberFormat="1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/>
    </xf>
    <xf numFmtId="0" fontId="54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horizontal="left"/>
      <protection locked="0"/>
    </xf>
    <xf numFmtId="0" fontId="54" fillId="0" borderId="0" xfId="0" applyFont="1" applyAlignment="1" applyProtection="1">
      <alignment horizontal="center"/>
      <protection locked="0"/>
    </xf>
    <xf numFmtId="0" fontId="59" fillId="33" borderId="23" xfId="0" applyNumberFormat="1" applyFont="1" applyFill="1" applyBorder="1" applyAlignment="1" quotePrefix="1">
      <alignment wrapText="1"/>
    </xf>
    <xf numFmtId="0" fontId="51" fillId="33" borderId="24" xfId="0" applyNumberFormat="1" applyFont="1" applyFill="1" applyBorder="1" applyAlignment="1" quotePrefix="1">
      <alignment/>
    </xf>
    <xf numFmtId="0" fontId="59" fillId="33" borderId="23" xfId="0" applyNumberFormat="1" applyFont="1" applyFill="1" applyBorder="1" applyAlignment="1" quotePrefix="1">
      <alignment/>
    </xf>
    <xf numFmtId="0" fontId="59" fillId="33" borderId="24" xfId="0" applyNumberFormat="1" applyFont="1" applyFill="1" applyBorder="1" applyAlignment="1" quotePrefix="1">
      <alignment/>
    </xf>
    <xf numFmtId="0" fontId="24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65" fillId="33" borderId="30" xfId="0" applyFont="1" applyFill="1" applyBorder="1" applyAlignment="1">
      <alignment horizontal="center" vertical="center" wrapText="1"/>
    </xf>
    <xf numFmtId="0" fontId="66" fillId="33" borderId="23" xfId="0" applyNumberFormat="1" applyFont="1" applyFill="1" applyBorder="1" applyAlignment="1">
      <alignment horizontal="center" vertical="center" wrapText="1"/>
    </xf>
    <xf numFmtId="0" fontId="84" fillId="33" borderId="23" xfId="0" applyNumberFormat="1" applyFont="1" applyFill="1" applyBorder="1" applyAlignment="1">
      <alignment horizontal="center" vertical="center" wrapText="1"/>
    </xf>
    <xf numFmtId="0" fontId="65" fillId="33" borderId="23" xfId="0" applyNumberFormat="1" applyFont="1" applyFill="1" applyBorder="1" applyAlignment="1">
      <alignment horizontal="center" vertical="center" wrapText="1"/>
    </xf>
    <xf numFmtId="0" fontId="66" fillId="33" borderId="24" xfId="0" applyNumberFormat="1" applyFont="1" applyFill="1" applyBorder="1" applyAlignment="1">
      <alignment horizontal="center" vertical="center" wrapText="1"/>
    </xf>
    <xf numFmtId="0" fontId="66" fillId="33" borderId="23" xfId="0" applyNumberFormat="1" applyFont="1" applyFill="1" applyBorder="1" applyAlignment="1" quotePrefix="1">
      <alignment horizontal="center" vertical="center" wrapText="1"/>
    </xf>
    <xf numFmtId="0" fontId="65" fillId="33" borderId="18" xfId="0" applyNumberFormat="1" applyFont="1" applyFill="1" applyBorder="1" applyAlignment="1">
      <alignment horizontal="left" vertical="center" wrapText="1"/>
    </xf>
    <xf numFmtId="0" fontId="66" fillId="33" borderId="18" xfId="0" applyNumberFormat="1" applyFont="1" applyFill="1" applyBorder="1" applyAlignment="1">
      <alignment horizontal="left" vertical="center" wrapText="1"/>
    </xf>
    <xf numFmtId="0" fontId="84" fillId="33" borderId="18" xfId="0" applyNumberFormat="1" applyFont="1" applyFill="1" applyBorder="1" applyAlignment="1">
      <alignment horizontal="left" vertical="center" wrapText="1"/>
    </xf>
    <xf numFmtId="0" fontId="66" fillId="33" borderId="13" xfId="0" applyNumberFormat="1" applyFont="1" applyFill="1" applyBorder="1" applyAlignment="1">
      <alignment horizontal="left" vertical="center" wrapText="1"/>
    </xf>
    <xf numFmtId="0" fontId="65" fillId="33" borderId="18" xfId="0" applyNumberFormat="1" applyFont="1" applyFill="1" applyBorder="1" applyAlignment="1">
      <alignment horizontal="left" vertical="center" wrapText="1"/>
    </xf>
    <xf numFmtId="0" fontId="65" fillId="33" borderId="23" xfId="0" applyNumberFormat="1" applyFont="1" applyFill="1" applyBorder="1" applyAlignment="1">
      <alignment horizontal="center" vertical="center" wrapText="1"/>
    </xf>
    <xf numFmtId="0" fontId="65" fillId="33" borderId="23" xfId="0" applyNumberFormat="1" applyFont="1" applyFill="1" applyBorder="1" applyAlignment="1" quotePrefix="1">
      <alignment horizontal="center" vertical="center" wrapText="1"/>
    </xf>
    <xf numFmtId="0" fontId="65" fillId="33" borderId="24" xfId="0" applyNumberFormat="1" applyFont="1" applyFill="1" applyBorder="1" applyAlignment="1">
      <alignment horizontal="center" vertical="center" wrapText="1"/>
    </xf>
    <xf numFmtId="0" fontId="65" fillId="33" borderId="13" xfId="0" applyNumberFormat="1" applyFont="1" applyFill="1" applyBorder="1" applyAlignment="1">
      <alignment horizontal="left" vertical="center" wrapText="1"/>
    </xf>
    <xf numFmtId="0" fontId="65" fillId="33" borderId="30" xfId="0" applyNumberFormat="1" applyFont="1" applyFill="1" applyBorder="1" applyAlignment="1">
      <alignment horizontal="center" vertical="center" wrapText="1"/>
    </xf>
    <xf numFmtId="0" fontId="65" fillId="33" borderId="29" xfId="0" applyNumberFormat="1" applyFont="1" applyFill="1" applyBorder="1" applyAlignment="1">
      <alignment horizontal="left" vertical="center" wrapText="1"/>
    </xf>
    <xf numFmtId="0" fontId="96" fillId="33" borderId="24" xfId="0" applyFont="1" applyFill="1" applyBorder="1" applyAlignment="1">
      <alignment horizontal="center" vertical="center"/>
    </xf>
    <xf numFmtId="0" fontId="96" fillId="33" borderId="13" xfId="0" applyFont="1" applyFill="1" applyBorder="1" applyAlignment="1">
      <alignment horizontal="center" vertical="center"/>
    </xf>
    <xf numFmtId="0" fontId="97" fillId="33" borderId="13" xfId="0" applyFont="1" applyFill="1" applyBorder="1" applyAlignment="1">
      <alignment horizontal="center" vertical="center" wrapText="1"/>
    </xf>
    <xf numFmtId="0" fontId="97" fillId="33" borderId="25" xfId="0" applyFont="1" applyFill="1" applyBorder="1" applyAlignment="1">
      <alignment horizontal="center" vertical="center" wrapText="1"/>
    </xf>
    <xf numFmtId="0" fontId="98" fillId="33" borderId="13" xfId="0" applyFont="1" applyFill="1" applyBorder="1" applyAlignment="1">
      <alignment horizontal="center" vertical="center" wrapText="1"/>
    </xf>
    <xf numFmtId="3" fontId="87" fillId="33" borderId="29" xfId="0" applyNumberFormat="1" applyFont="1" applyFill="1" applyBorder="1" applyAlignment="1" applyProtection="1">
      <alignment horizontal="center" vertical="center"/>
      <protection/>
    </xf>
    <xf numFmtId="3" fontId="82" fillId="0" borderId="18" xfId="0" applyNumberFormat="1" applyFont="1" applyBorder="1" applyAlignment="1" applyProtection="1">
      <alignment horizontal="center" vertical="center"/>
      <protection locked="0"/>
    </xf>
    <xf numFmtId="0" fontId="82" fillId="0" borderId="18" xfId="0" applyFont="1" applyBorder="1" applyAlignment="1" applyProtection="1">
      <alignment horizontal="center" vertical="center"/>
      <protection locked="0"/>
    </xf>
    <xf numFmtId="0" fontId="82" fillId="0" borderId="12" xfId="0" applyFont="1" applyBorder="1" applyAlignment="1" applyProtection="1">
      <alignment horizontal="center" vertical="center"/>
      <protection locked="0"/>
    </xf>
    <xf numFmtId="3" fontId="67" fillId="33" borderId="18" xfId="0" applyNumberFormat="1" applyFont="1" applyFill="1" applyBorder="1" applyAlignment="1" applyProtection="1">
      <alignment horizontal="center" vertical="center"/>
      <protection/>
    </xf>
    <xf numFmtId="3" fontId="82" fillId="33" borderId="18" xfId="0" applyNumberFormat="1" applyFont="1" applyFill="1" applyBorder="1" applyAlignment="1" applyProtection="1">
      <alignment horizontal="center" vertical="center"/>
      <protection locked="0"/>
    </xf>
    <xf numFmtId="0" fontId="82" fillId="33" borderId="12" xfId="0" applyFont="1" applyFill="1" applyBorder="1" applyAlignment="1" applyProtection="1">
      <alignment horizontal="center" vertical="center"/>
      <protection locked="0"/>
    </xf>
    <xf numFmtId="3" fontId="83" fillId="0" borderId="18" xfId="0" applyNumberFormat="1" applyFont="1" applyBorder="1" applyAlignment="1" applyProtection="1">
      <alignment horizontal="center" vertical="center"/>
      <protection locked="0"/>
    </xf>
    <xf numFmtId="0" fontId="83" fillId="0" borderId="18" xfId="0" applyFont="1" applyBorder="1" applyAlignment="1" applyProtection="1">
      <alignment horizontal="center" vertical="center"/>
      <protection locked="0"/>
    </xf>
    <xf numFmtId="0" fontId="83" fillId="0" borderId="12" xfId="0" applyFont="1" applyBorder="1" applyAlignment="1" applyProtection="1">
      <alignment horizontal="center" vertical="center"/>
      <protection locked="0"/>
    </xf>
    <xf numFmtId="3" fontId="82" fillId="0" borderId="13" xfId="0" applyNumberFormat="1" applyFont="1" applyBorder="1" applyAlignment="1" applyProtection="1">
      <alignment horizontal="center" vertical="center"/>
      <protection locked="0"/>
    </xf>
    <xf numFmtId="0" fontId="82" fillId="0" borderId="13" xfId="0" applyFont="1" applyBorder="1" applyAlignment="1" applyProtection="1">
      <alignment horizontal="center" vertical="center"/>
      <protection locked="0"/>
    </xf>
    <xf numFmtId="0" fontId="82" fillId="0" borderId="25" xfId="0" applyFont="1" applyBorder="1" applyAlignment="1" applyProtection="1">
      <alignment horizontal="center" vertical="center"/>
      <protection locked="0"/>
    </xf>
    <xf numFmtId="3" fontId="85" fillId="33" borderId="29" xfId="0" applyNumberFormat="1" applyFont="1" applyFill="1" applyBorder="1" applyAlignment="1">
      <alignment horizontal="center" vertical="center" wrapText="1"/>
    </xf>
    <xf numFmtId="0" fontId="65" fillId="33" borderId="29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 wrapText="1"/>
    </xf>
    <xf numFmtId="0" fontId="46" fillId="0" borderId="0" xfId="0" applyNumberFormat="1" applyFont="1" applyAlignment="1" applyProtection="1">
      <alignment horizontal="center" vertical="center" wrapText="1"/>
      <protection locked="0"/>
    </xf>
    <xf numFmtId="0" fontId="43" fillId="0" borderId="0" xfId="0" applyNumberFormat="1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56" fillId="33" borderId="14" xfId="0" applyNumberFormat="1" applyFont="1" applyFill="1" applyBorder="1" applyAlignment="1" applyProtection="1">
      <alignment horizontal="center" vertical="center" wrapText="1"/>
      <protection/>
    </xf>
    <xf numFmtId="0" fontId="37" fillId="33" borderId="43" xfId="0" applyFont="1" applyFill="1" applyBorder="1" applyAlignment="1" applyProtection="1">
      <alignment horizontal="center" vertical="center" wrapText="1"/>
      <protection/>
    </xf>
    <xf numFmtId="0" fontId="37" fillId="33" borderId="44" xfId="0" applyFont="1" applyFill="1" applyBorder="1" applyAlignment="1" applyProtection="1">
      <alignment horizontal="center" vertical="center" wrapText="1"/>
      <protection/>
    </xf>
    <xf numFmtId="178" fontId="59" fillId="33" borderId="41" xfId="0" applyNumberFormat="1" applyFont="1" applyFill="1" applyBorder="1" applyAlignment="1" applyProtection="1">
      <alignment horizontal="center" vertical="center" wrapText="1"/>
      <protection/>
    </xf>
    <xf numFmtId="0" fontId="73" fillId="33" borderId="45" xfId="0" applyNumberFormat="1" applyFont="1" applyFill="1" applyBorder="1" applyAlignment="1" applyProtection="1">
      <alignment horizontal="left" vertical="center" wrapText="1"/>
      <protection/>
    </xf>
    <xf numFmtId="3" fontId="6" fillId="33" borderId="46" xfId="0" applyNumberFormat="1" applyFont="1" applyFill="1" applyBorder="1" applyAlignment="1" applyProtection="1">
      <alignment horizontal="right" vertical="center" wrapText="1"/>
      <protection/>
    </xf>
    <xf numFmtId="3" fontId="6" fillId="0" borderId="47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48" xfId="0" applyNumberFormat="1" applyFont="1" applyFill="1" applyBorder="1" applyAlignment="1" applyProtection="1">
      <alignment horizontal="center" vertical="center" wrapText="1"/>
      <protection/>
    </xf>
    <xf numFmtId="0" fontId="73" fillId="33" borderId="15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26" xfId="0" applyNumberFormat="1" applyFont="1" applyFill="1" applyBorder="1" applyAlignment="1" applyProtection="1">
      <alignment horizontal="center" vertical="center" wrapText="1"/>
      <protection/>
    </xf>
    <xf numFmtId="0" fontId="69" fillId="33" borderId="15" xfId="0" applyNumberFormat="1" applyFont="1" applyFill="1" applyBorder="1" applyAlignment="1" applyProtection="1">
      <alignment horizontal="left" vertical="center" wrapText="1"/>
      <protection/>
    </xf>
    <xf numFmtId="3" fontId="0" fillId="33" borderId="27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2" fontId="0" fillId="33" borderId="26" xfId="0" applyNumberFormat="1" applyFont="1" applyFill="1" applyBorder="1" applyAlignment="1" applyProtection="1">
      <alignment horizontal="center" vertical="center" wrapText="1"/>
      <protection/>
    </xf>
    <xf numFmtId="0" fontId="75" fillId="33" borderId="15" xfId="0" applyNumberFormat="1" applyFont="1" applyFill="1" applyBorder="1" applyAlignment="1" applyProtection="1">
      <alignment horizontal="left" vertical="center" wrapText="1"/>
      <protection/>
    </xf>
    <xf numFmtId="1" fontId="0" fillId="33" borderId="27" xfId="0" applyNumberFormat="1" applyFont="1" applyFill="1" applyBorder="1" applyAlignment="1" applyProtection="1">
      <alignment horizontal="right" vertical="center" wrapText="1"/>
      <protection/>
    </xf>
    <xf numFmtId="0" fontId="100" fillId="33" borderId="15" xfId="0" applyNumberFormat="1" applyFont="1" applyFill="1" applyBorder="1" applyAlignment="1" applyProtection="1">
      <alignment horizontal="left" vertical="center" wrapText="1"/>
      <protection/>
    </xf>
    <xf numFmtId="1" fontId="6" fillId="33" borderId="27" xfId="0" applyNumberFormat="1" applyFont="1" applyFill="1" applyBorder="1" applyAlignment="1" applyProtection="1">
      <alignment horizontal="right" vertical="center" wrapText="1"/>
      <protection/>
    </xf>
    <xf numFmtId="0" fontId="73" fillId="33" borderId="38" xfId="0" applyNumberFormat="1" applyFont="1" applyFill="1" applyBorder="1" applyAlignment="1" applyProtection="1">
      <alignment horizontal="left" vertical="center" wrapText="1"/>
      <protection/>
    </xf>
    <xf numFmtId="3" fontId="6" fillId="33" borderId="39" xfId="0" applyNumberFormat="1" applyFont="1" applyFill="1" applyBorder="1" applyAlignment="1" applyProtection="1">
      <alignment horizontal="right" vertical="center" wrapText="1"/>
      <protection/>
    </xf>
    <xf numFmtId="3" fontId="6" fillId="0" borderId="39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178" fontId="0" fillId="0" borderId="0" xfId="0" applyNumberFormat="1" applyAlignment="1" applyProtection="1">
      <alignment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3" fontId="83" fillId="35" borderId="18" xfId="0" applyNumberFormat="1" applyFont="1" applyFill="1" applyBorder="1" applyAlignment="1" applyProtection="1">
      <alignment horizontal="center"/>
      <protection/>
    </xf>
    <xf numFmtId="3" fontId="83" fillId="35" borderId="12" xfId="0" applyNumberFormat="1" applyFont="1" applyFill="1" applyBorder="1" applyAlignment="1" applyProtection="1">
      <alignment horizontal="center"/>
      <protection/>
    </xf>
    <xf numFmtId="0" fontId="57" fillId="33" borderId="10" xfId="0" applyFont="1" applyFill="1" applyBorder="1" applyAlignment="1">
      <alignment horizontal="center" vertical="center" wrapText="1"/>
    </xf>
    <xf numFmtId="0" fontId="101" fillId="33" borderId="18" xfId="0" applyNumberFormat="1" applyFont="1" applyFill="1" applyBorder="1" applyAlignment="1">
      <alignment horizontal="center" vertical="center" wrapText="1"/>
    </xf>
    <xf numFmtId="0" fontId="101" fillId="33" borderId="18" xfId="0" applyNumberFormat="1" applyFont="1" applyFill="1" applyBorder="1" applyAlignment="1">
      <alignment horizontal="center" vertical="center" textRotation="90" wrapText="1"/>
    </xf>
    <xf numFmtId="0" fontId="59" fillId="33" borderId="42" xfId="0" applyNumberFormat="1" applyFont="1" applyFill="1" applyBorder="1" applyAlignment="1">
      <alignment/>
    </xf>
    <xf numFmtId="0" fontId="54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wrapText="1"/>
    </xf>
    <xf numFmtId="0" fontId="54" fillId="0" borderId="18" xfId="0" applyFont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0" fillId="0" borderId="18" xfId="0" applyBorder="1" applyAlignment="1">
      <alignment/>
    </xf>
    <xf numFmtId="0" fontId="46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 applyProtection="1">
      <alignment vertical="center" wrapText="1"/>
      <protection locked="0"/>
    </xf>
    <xf numFmtId="0" fontId="43" fillId="0" borderId="0" xfId="0" applyNumberFormat="1" applyFont="1" applyAlignment="1" applyProtection="1">
      <alignment/>
      <protection locked="0"/>
    </xf>
    <xf numFmtId="0" fontId="56" fillId="0" borderId="34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77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62" fillId="37" borderId="18" xfId="0" applyNumberFormat="1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0" fontId="101" fillId="33" borderId="34" xfId="0" applyNumberFormat="1" applyFont="1" applyFill="1" applyBorder="1" applyAlignment="1">
      <alignment horizontal="center" vertical="center" wrapText="1"/>
    </xf>
    <xf numFmtId="0" fontId="102" fillId="33" borderId="50" xfId="0" applyFont="1" applyFill="1" applyBorder="1" applyAlignment="1">
      <alignment horizontal="center" vertical="center" wrapText="1"/>
    </xf>
    <xf numFmtId="0" fontId="102" fillId="33" borderId="49" xfId="0" applyFont="1" applyFill="1" applyBorder="1" applyAlignment="1">
      <alignment horizontal="center" vertical="center" wrapText="1"/>
    </xf>
    <xf numFmtId="0" fontId="101" fillId="33" borderId="11" xfId="0" applyNumberFormat="1" applyFont="1" applyFill="1" applyBorder="1" applyAlignment="1">
      <alignment horizontal="center" vertical="center" wrapText="1"/>
    </xf>
    <xf numFmtId="0" fontId="102" fillId="33" borderId="29" xfId="0" applyFont="1" applyFill="1" applyBorder="1" applyAlignment="1">
      <alignment horizontal="center" vertical="center" wrapText="1"/>
    </xf>
    <xf numFmtId="0" fontId="4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03" fillId="0" borderId="50" xfId="0" applyFont="1" applyBorder="1" applyAlignment="1">
      <alignment horizontal="center" vertical="center" wrapText="1"/>
    </xf>
    <xf numFmtId="0" fontId="103" fillId="0" borderId="49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56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3" fillId="0" borderId="0" xfId="0" applyNumberFormat="1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5" fillId="0" borderId="0" xfId="0" applyNumberFormat="1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43" fillId="0" borderId="0" xfId="0" applyNumberFormat="1" applyFont="1" applyAlignment="1" applyProtection="1">
      <alignment horizontal="center"/>
      <protection locked="0"/>
    </xf>
    <xf numFmtId="0" fontId="9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3" fillId="33" borderId="51" xfId="0" applyNumberFormat="1" applyFont="1" applyFill="1" applyBorder="1" applyAlignment="1" applyProtection="1">
      <alignment horizontal="center" vertical="center" wrapText="1"/>
      <protection/>
    </xf>
    <xf numFmtId="0" fontId="43" fillId="33" borderId="30" xfId="0" applyNumberFormat="1" applyFont="1" applyFill="1" applyBorder="1" applyAlignment="1" applyProtection="1">
      <alignment horizontal="center" vertical="center" wrapText="1"/>
      <protection/>
    </xf>
    <xf numFmtId="0" fontId="60" fillId="33" borderId="52" xfId="0" applyNumberFormat="1" applyFont="1" applyFill="1" applyBorder="1" applyAlignment="1" applyProtection="1">
      <alignment horizontal="center" vertical="center" wrapText="1"/>
      <protection/>
    </xf>
    <xf numFmtId="0" fontId="60" fillId="33" borderId="53" xfId="0" applyNumberFormat="1" applyFont="1" applyFill="1" applyBorder="1" applyAlignment="1" applyProtection="1">
      <alignment horizontal="center" vertical="center" wrapText="1"/>
      <protection/>
    </xf>
    <xf numFmtId="178" fontId="56" fillId="33" borderId="54" xfId="0" applyNumberFormat="1" applyFont="1" applyFill="1" applyBorder="1" applyAlignment="1" applyProtection="1">
      <alignment horizontal="center" vertical="center" wrapText="1"/>
      <protection/>
    </xf>
    <xf numFmtId="178" fontId="56" fillId="33" borderId="22" xfId="0" applyNumberFormat="1" applyFont="1" applyFill="1" applyBorder="1" applyAlignment="1" applyProtection="1">
      <alignment horizontal="center" vertical="center" wrapText="1"/>
      <protection/>
    </xf>
    <xf numFmtId="0" fontId="48" fillId="0" borderId="55" xfId="0" applyNumberFormat="1" applyFont="1" applyBorder="1" applyAlignment="1" applyProtection="1">
      <alignment horizontal="center"/>
      <protection locked="0"/>
    </xf>
    <xf numFmtId="0" fontId="43" fillId="0" borderId="0" xfId="0" applyNumberFormat="1" applyFont="1" applyAlignment="1" applyProtection="1">
      <alignment horizontal="center" vertical="center" wrapText="1"/>
      <protection locked="0"/>
    </xf>
    <xf numFmtId="0" fontId="49" fillId="0" borderId="0" xfId="0" applyNumberFormat="1" applyFont="1" applyAlignment="1" applyProtection="1">
      <alignment horizontal="center" vertical="center" wrapText="1"/>
      <protection locked="0"/>
    </xf>
    <xf numFmtId="0" fontId="72" fillId="0" borderId="0" xfId="0" applyNumberFormat="1" applyFont="1" applyAlignment="1" applyProtection="1">
      <alignment horizontal="left" vertical="top" wrapText="1"/>
      <protection locked="0"/>
    </xf>
    <xf numFmtId="0" fontId="56" fillId="0" borderId="0" xfId="0" applyNumberFormat="1" applyFont="1" applyAlignment="1" applyProtection="1">
      <alignment horizontal="center" vertical="center" wrapText="1"/>
      <protection locked="0"/>
    </xf>
    <xf numFmtId="0" fontId="99" fillId="0" borderId="0" xfId="0" applyNumberFormat="1" applyFont="1" applyAlignment="1" applyProtection="1">
      <alignment horizontal="center" vertical="top" wrapText="1"/>
      <protection locked="0"/>
    </xf>
    <xf numFmtId="0" fontId="43" fillId="0" borderId="0" xfId="0" applyNumberFormat="1" applyFont="1" applyAlignment="1" applyProtection="1">
      <alignment horizontal="center" vertical="top" wrapText="1"/>
      <protection locked="0"/>
    </xf>
    <xf numFmtId="0" fontId="46" fillId="0" borderId="0" xfId="0" applyNumberFormat="1" applyFont="1" applyAlignment="1" applyProtection="1">
      <alignment horizontal="center" vertical="top" wrapText="1"/>
      <protection locked="0"/>
    </xf>
    <xf numFmtId="0" fontId="43" fillId="33" borderId="56" xfId="0" applyNumberFormat="1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54" fillId="0" borderId="0" xfId="0" applyNumberFormat="1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51" fillId="33" borderId="52" xfId="0" applyNumberFormat="1" applyFont="1" applyFill="1" applyBorder="1" applyAlignment="1">
      <alignment horizontal="center" vertical="center" wrapText="1"/>
    </xf>
    <xf numFmtId="0" fontId="36" fillId="33" borderId="57" xfId="0" applyFont="1" applyFill="1" applyBorder="1" applyAlignment="1">
      <alignment horizontal="center" vertical="center" wrapText="1"/>
    </xf>
    <xf numFmtId="0" fontId="36" fillId="33" borderId="53" xfId="0" applyFont="1" applyFill="1" applyBorder="1" applyAlignment="1">
      <alignment horizontal="center" vertical="center" wrapText="1"/>
    </xf>
    <xf numFmtId="0" fontId="51" fillId="33" borderId="51" xfId="0" applyFont="1" applyFill="1" applyBorder="1" applyAlignment="1">
      <alignment horizontal="center" vertical="center" wrapText="1"/>
    </xf>
    <xf numFmtId="0" fontId="36" fillId="33" borderId="58" xfId="0" applyFont="1" applyFill="1" applyBorder="1" applyAlignment="1">
      <alignment horizontal="center" vertical="center" wrapText="1"/>
    </xf>
    <xf numFmtId="0" fontId="36" fillId="33" borderId="38" xfId="0" applyFont="1" applyFill="1" applyBorder="1" applyAlignment="1">
      <alignment horizontal="center" vertical="center" wrapText="1"/>
    </xf>
    <xf numFmtId="0" fontId="51" fillId="33" borderId="59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39" xfId="0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1" fillId="33" borderId="54" xfId="0" applyNumberFormat="1" applyFont="1" applyFill="1" applyBorder="1" applyAlignment="1">
      <alignment horizontal="center" vertical="center" wrapText="1"/>
    </xf>
    <xf numFmtId="0" fontId="36" fillId="33" borderId="60" xfId="0" applyFont="1" applyFill="1" applyBorder="1" applyAlignment="1">
      <alignment horizontal="center" vertical="center" wrapText="1"/>
    </xf>
    <xf numFmtId="0" fontId="36" fillId="33" borderId="40" xfId="0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 wrapText="1"/>
    </xf>
    <xf numFmtId="0" fontId="51" fillId="33" borderId="34" xfId="0" applyNumberFormat="1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Alignment="1" applyProtection="1" quotePrefix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3" fillId="0" borderId="0" xfId="0" applyNumberFormat="1" applyFont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Alignment="1" applyProtection="1" quotePrefix="1">
      <alignment horizontal="left" vertical="top" wrapText="1"/>
      <protection locked="0"/>
    </xf>
    <xf numFmtId="0" fontId="45" fillId="0" borderId="0" xfId="0" applyNumberFormat="1" applyFont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4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4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51" fillId="33" borderId="51" xfId="0" applyNumberFormat="1" applyFont="1" applyFill="1" applyBorder="1" applyAlignment="1">
      <alignment horizontal="center" vertical="center" wrapText="1"/>
    </xf>
    <xf numFmtId="0" fontId="51" fillId="33" borderId="58" xfId="0" applyFont="1" applyFill="1" applyBorder="1" applyAlignment="1">
      <alignment horizontal="center" vertical="center" wrapText="1"/>
    </xf>
    <xf numFmtId="0" fontId="57" fillId="33" borderId="52" xfId="0" applyNumberFormat="1" applyFont="1" applyFill="1" applyBorder="1" applyAlignment="1">
      <alignment horizontal="center" vertical="center" wrapText="1"/>
    </xf>
    <xf numFmtId="0" fontId="57" fillId="33" borderId="53" xfId="0" applyFont="1" applyFill="1" applyBorder="1" applyAlignment="1">
      <alignment horizontal="center" vertical="center" wrapText="1"/>
    </xf>
    <xf numFmtId="178" fontId="51" fillId="33" borderId="54" xfId="0" applyNumberFormat="1" applyFont="1" applyFill="1" applyBorder="1" applyAlignment="1">
      <alignment horizontal="center" vertical="center" wrapText="1"/>
    </xf>
    <xf numFmtId="178" fontId="51" fillId="33" borderId="22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78" fontId="59" fillId="0" borderId="0" xfId="0" applyNumberFormat="1" applyFont="1" applyAlignment="1">
      <alignment horizontal="right" vertical="center" wrapText="1"/>
    </xf>
    <xf numFmtId="178" fontId="59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center"/>
    </xf>
    <xf numFmtId="0" fontId="43" fillId="0" borderId="0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NumberFormat="1" applyFont="1" applyBorder="1" applyAlignment="1" applyProtection="1">
      <alignment horizontal="center" vertical="center"/>
      <protection locked="0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33" borderId="59" xfId="0" applyNumberFormat="1" applyFont="1" applyFill="1" applyBorder="1" applyAlignment="1">
      <alignment horizontal="center" vertical="center" wrapText="1"/>
    </xf>
    <xf numFmtId="0" fontId="56" fillId="33" borderId="39" xfId="0" applyNumberFormat="1" applyFont="1" applyFill="1" applyBorder="1" applyAlignment="1">
      <alignment horizontal="center" vertical="center" wrapText="1"/>
    </xf>
    <xf numFmtId="0" fontId="56" fillId="33" borderId="54" xfId="0" applyNumberFormat="1" applyFont="1" applyFill="1" applyBorder="1" applyAlignment="1">
      <alignment horizontal="center" vertical="center" wrapText="1"/>
    </xf>
    <xf numFmtId="0" fontId="56" fillId="33" borderId="4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69" fillId="0" borderId="0" xfId="0" applyNumberFormat="1" applyFont="1" applyAlignment="1" applyProtection="1">
      <alignment horizontal="left"/>
      <protection locked="0"/>
    </xf>
    <xf numFmtId="0" fontId="54" fillId="0" borderId="0" xfId="0" applyFont="1" applyAlignment="1" applyProtection="1">
      <alignment horizontal="left"/>
      <protection locked="0"/>
    </xf>
    <xf numFmtId="0" fontId="56" fillId="0" borderId="0" xfId="0" applyNumberFormat="1" applyFont="1" applyAlignment="1">
      <alignment horizontal="left"/>
    </xf>
    <xf numFmtId="0" fontId="56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1" fillId="33" borderId="53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center"/>
      <protection locked="0"/>
    </xf>
    <xf numFmtId="0" fontId="55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3" fillId="0" borderId="0" xfId="0" applyNumberFormat="1" applyFont="1" applyAlignment="1" applyProtection="1">
      <alignment horizontal="center"/>
      <protection locked="0"/>
    </xf>
    <xf numFmtId="0" fontId="55" fillId="0" borderId="0" xfId="0" applyNumberFormat="1" applyFont="1" applyAlignment="1" applyProtection="1">
      <alignment horizontal="justify" vertical="top" wrapText="1"/>
      <protection locked="0"/>
    </xf>
    <xf numFmtId="0" fontId="21" fillId="0" borderId="0" xfId="0" applyFont="1" applyAlignment="1" applyProtection="1">
      <alignment horizontal="justify" vertical="top" wrapText="1"/>
      <protection locked="0"/>
    </xf>
    <xf numFmtId="0" fontId="61" fillId="0" borderId="0" xfId="0" applyNumberFormat="1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left"/>
      <protection locked="0"/>
    </xf>
    <xf numFmtId="0" fontId="21" fillId="0" borderId="37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55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55" fillId="0" borderId="0" xfId="0" applyNumberFormat="1" applyFont="1" applyAlignment="1" applyProtection="1">
      <alignment horizontal="center" vertical="center"/>
      <protection locked="0"/>
    </xf>
    <xf numFmtId="0" fontId="60" fillId="33" borderId="51" xfId="0" applyFont="1" applyFill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60" fillId="33" borderId="59" xfId="0" applyNumberFormat="1" applyFont="1" applyFill="1" applyBorder="1" applyAlignment="1">
      <alignment horizontal="center" vertical="center" wrapText="1"/>
    </xf>
    <xf numFmtId="0" fontId="60" fillId="33" borderId="29" xfId="0" applyNumberFormat="1" applyFont="1" applyFill="1" applyBorder="1" applyAlignment="1">
      <alignment horizontal="center" vertical="center" wrapText="1"/>
    </xf>
    <xf numFmtId="0" fontId="60" fillId="33" borderId="52" xfId="0" applyNumberFormat="1" applyFont="1" applyFill="1" applyBorder="1" applyAlignment="1">
      <alignment horizontal="center" vertical="center" wrapText="1"/>
    </xf>
    <xf numFmtId="0" fontId="60" fillId="33" borderId="53" xfId="0" applyNumberFormat="1" applyFont="1" applyFill="1" applyBorder="1" applyAlignment="1">
      <alignment horizontal="center" vertical="center" wrapText="1"/>
    </xf>
    <xf numFmtId="2" fontId="60" fillId="33" borderId="54" xfId="0" applyNumberFormat="1" applyFont="1" applyFill="1" applyBorder="1" applyAlignment="1">
      <alignment horizontal="center" vertical="center" wrapText="1"/>
    </xf>
    <xf numFmtId="2" fontId="60" fillId="33" borderId="22" xfId="0" applyNumberFormat="1" applyFont="1" applyFill="1" applyBorder="1" applyAlignment="1">
      <alignment horizontal="center" vertical="center" wrapText="1"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43" fillId="0" borderId="0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75" fillId="0" borderId="0" xfId="0" applyNumberFormat="1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51" fillId="33" borderId="6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9" fillId="33" borderId="11" xfId="0" applyNumberFormat="1" applyFont="1" applyFill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 wrapText="1"/>
    </xf>
    <xf numFmtId="0" fontId="51" fillId="33" borderId="57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49" xfId="0" applyFont="1" applyFill="1" applyBorder="1" applyAlignment="1">
      <alignment horizontal="center" vertical="center" wrapText="1"/>
    </xf>
    <xf numFmtId="0" fontId="69" fillId="0" borderId="0" xfId="57" applyNumberFormat="1" applyFont="1" applyAlignment="1" applyProtection="1">
      <alignment horizontal="center"/>
      <protection locked="0"/>
    </xf>
    <xf numFmtId="0" fontId="56" fillId="0" borderId="0" xfId="57" applyFont="1" applyAlignment="1" applyProtection="1">
      <alignment horizontal="center"/>
      <protection locked="0"/>
    </xf>
    <xf numFmtId="0" fontId="56" fillId="0" borderId="0" xfId="57" applyNumberFormat="1" applyFont="1" applyAlignment="1">
      <alignment horizontal="center"/>
      <protection/>
    </xf>
    <xf numFmtId="0" fontId="56" fillId="0" borderId="0" xfId="57" applyFont="1" applyAlignment="1">
      <alignment horizontal="center"/>
      <protection/>
    </xf>
    <xf numFmtId="0" fontId="56" fillId="0" borderId="0" xfId="57" applyNumberFormat="1" applyFont="1" applyAlignment="1">
      <alignment horizontal="left"/>
      <protection/>
    </xf>
    <xf numFmtId="0" fontId="56" fillId="0" borderId="0" xfId="57" applyFont="1" applyAlignment="1">
      <alignment horizontal="left"/>
      <protection/>
    </xf>
    <xf numFmtId="0" fontId="55" fillId="0" borderId="0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8" fillId="33" borderId="18" xfId="0" applyNumberFormat="1" applyFont="1" applyFill="1" applyBorder="1" applyAlignment="1">
      <alignment horizontal="center" vertical="center" wrapText="1"/>
    </xf>
    <xf numFmtId="0" fontId="64" fillId="0" borderId="37" xfId="0" applyNumberFormat="1" applyFont="1" applyBorder="1" applyAlignment="1" applyProtection="1">
      <alignment horizontal="center" vertical="top"/>
      <protection locked="0"/>
    </xf>
    <xf numFmtId="0" fontId="59" fillId="33" borderId="32" xfId="0" applyNumberFormat="1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51" fillId="33" borderId="32" xfId="0" applyNumberFormat="1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81" fillId="33" borderId="18" xfId="0" applyFont="1" applyFill="1" applyBorder="1" applyAlignment="1">
      <alignment horizontal="center" vertical="center" wrapText="1"/>
    </xf>
    <xf numFmtId="0" fontId="80" fillId="0" borderId="0" xfId="0" applyNumberFormat="1" applyFont="1" applyAlignment="1">
      <alignment horizontal="right"/>
    </xf>
    <xf numFmtId="0" fontId="64" fillId="0" borderId="37" xfId="0" applyNumberFormat="1" applyFont="1" applyBorder="1" applyAlignment="1">
      <alignment horizontal="center" vertical="center"/>
    </xf>
    <xf numFmtId="0" fontId="64" fillId="0" borderId="0" xfId="0" applyNumberFormat="1" applyFont="1" applyAlignment="1">
      <alignment horizontal="center"/>
    </xf>
    <xf numFmtId="0" fontId="77" fillId="0" borderId="55" xfId="0" applyNumberFormat="1" applyFont="1" applyBorder="1" applyAlignment="1" applyProtection="1">
      <alignment horizontal="center" vertical="center" wrapText="1"/>
      <protection locked="0"/>
    </xf>
    <xf numFmtId="0" fontId="44" fillId="0" borderId="55" xfId="0" applyFont="1" applyBorder="1" applyAlignment="1" applyProtection="1">
      <alignment horizontal="center" vertical="center" wrapText="1"/>
      <protection locked="0"/>
    </xf>
    <xf numFmtId="0" fontId="65" fillId="33" borderId="18" xfId="0" applyNumberFormat="1" applyFont="1" applyFill="1" applyBorder="1" applyAlignment="1">
      <alignment horizontal="center" vertical="center" wrapText="1"/>
    </xf>
    <xf numFmtId="0" fontId="51" fillId="33" borderId="31" xfId="0" applyNumberFormat="1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51" fillId="33" borderId="32" xfId="0" applyNumberFormat="1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58" fillId="33" borderId="18" xfId="0" applyNumberFormat="1" applyFont="1" applyFill="1" applyBorder="1" applyAlignment="1">
      <alignment horizontal="center" vertical="center" textRotation="90" wrapText="1"/>
    </xf>
    <xf numFmtId="0" fontId="58" fillId="33" borderId="12" xfId="0" applyNumberFormat="1" applyFont="1" applyFill="1" applyBorder="1" applyAlignment="1">
      <alignment horizontal="center" vertical="center" wrapText="1"/>
    </xf>
    <xf numFmtId="0" fontId="81" fillId="33" borderId="18" xfId="0" applyFont="1" applyFill="1" applyBorder="1" applyAlignment="1">
      <alignment horizontal="center" vertical="center" textRotation="90" wrapText="1"/>
    </xf>
    <xf numFmtId="0" fontId="65" fillId="33" borderId="23" xfId="0" applyNumberFormat="1" applyFont="1" applyFill="1" applyBorder="1" applyAlignment="1">
      <alignment horizontal="center" vertical="center" wrapText="1"/>
    </xf>
    <xf numFmtId="0" fontId="58" fillId="33" borderId="61" xfId="0" applyNumberFormat="1" applyFont="1" applyFill="1" applyBorder="1" applyAlignment="1">
      <alignment horizontal="center" vertical="center" wrapText="1"/>
    </xf>
    <xf numFmtId="0" fontId="58" fillId="33" borderId="62" xfId="0" applyNumberFormat="1" applyFont="1" applyFill="1" applyBorder="1" applyAlignment="1">
      <alignment horizontal="center" vertical="center" wrapText="1"/>
    </xf>
    <xf numFmtId="0" fontId="58" fillId="33" borderId="44" xfId="0" applyNumberFormat="1" applyFont="1" applyFill="1" applyBorder="1" applyAlignment="1">
      <alignment horizontal="center" vertical="center" wrapText="1"/>
    </xf>
    <xf numFmtId="0" fontId="59" fillId="33" borderId="31" xfId="0" applyNumberFormat="1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69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77" fillId="33" borderId="18" xfId="0" applyFont="1" applyFill="1" applyBorder="1" applyAlignment="1">
      <alignment horizontal="center" vertical="center" wrapText="1"/>
    </xf>
    <xf numFmtId="0" fontId="56" fillId="33" borderId="51" xfId="0" applyNumberFormat="1" applyFont="1" applyFill="1" applyBorder="1" applyAlignment="1">
      <alignment horizontal="center" vertical="center" wrapText="1"/>
    </xf>
    <xf numFmtId="0" fontId="56" fillId="33" borderId="58" xfId="0" applyNumberFormat="1" applyFont="1" applyFill="1" applyBorder="1" applyAlignment="1">
      <alignment horizontal="center" vertical="center" wrapText="1"/>
    </xf>
    <xf numFmtId="0" fontId="56" fillId="33" borderId="3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56" fillId="33" borderId="29" xfId="0" applyNumberFormat="1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 horizontal="center"/>
      <protection locked="0"/>
    </xf>
    <xf numFmtId="0" fontId="56" fillId="33" borderId="32" xfId="0" applyFont="1" applyFill="1" applyBorder="1" applyAlignment="1">
      <alignment horizontal="center" vertical="center"/>
    </xf>
    <xf numFmtId="0" fontId="56" fillId="33" borderId="63" xfId="0" applyNumberFormat="1" applyFont="1" applyFill="1" applyBorder="1" applyAlignment="1">
      <alignment horizontal="center" vertical="center" wrapText="1"/>
    </xf>
    <xf numFmtId="0" fontId="56" fillId="33" borderId="64" xfId="0" applyNumberFormat="1" applyFont="1" applyFill="1" applyBorder="1" applyAlignment="1">
      <alignment horizontal="center" vertical="center" wrapText="1"/>
    </xf>
    <xf numFmtId="0" fontId="56" fillId="33" borderId="35" xfId="0" applyNumberFormat="1" applyFont="1" applyFill="1" applyBorder="1" applyAlignment="1">
      <alignment horizontal="center" vertical="center" wrapText="1"/>
    </xf>
    <xf numFmtId="0" fontId="56" fillId="33" borderId="65" xfId="0" applyNumberFormat="1" applyFont="1" applyFill="1" applyBorder="1" applyAlignment="1">
      <alignment horizontal="center" vertical="center" wrapText="1"/>
    </xf>
    <xf numFmtId="0" fontId="60" fillId="33" borderId="63" xfId="0" applyNumberFormat="1" applyFont="1" applyFill="1" applyBorder="1" applyAlignment="1">
      <alignment horizontal="center" vertical="center" wrapText="1"/>
    </xf>
    <xf numFmtId="0" fontId="60" fillId="33" borderId="64" xfId="0" applyNumberFormat="1" applyFont="1" applyFill="1" applyBorder="1" applyAlignment="1">
      <alignment horizontal="center" vertical="center" wrapText="1"/>
    </xf>
    <xf numFmtId="0" fontId="60" fillId="33" borderId="35" xfId="0" applyNumberFormat="1" applyFont="1" applyFill="1" applyBorder="1" applyAlignment="1">
      <alignment horizontal="center" vertical="center" wrapText="1"/>
    </xf>
    <xf numFmtId="0" fontId="60" fillId="33" borderId="6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/>
    </xf>
    <xf numFmtId="0" fontId="61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56" fillId="33" borderId="32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46" fillId="0" borderId="0" xfId="0" applyNumberFormat="1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61" fillId="33" borderId="0" xfId="0" applyFont="1" applyFill="1" applyBorder="1" applyAlignment="1">
      <alignment horizontal="left"/>
    </xf>
    <xf numFmtId="0" fontId="56" fillId="33" borderId="31" xfId="0" applyNumberFormat="1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32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61" fillId="0" borderId="0" xfId="0" applyNumberFormat="1" applyFont="1" applyBorder="1" applyAlignment="1" applyProtection="1">
      <alignment horizontal="left" vertical="center" wrapText="1"/>
      <protection locked="0"/>
    </xf>
    <xf numFmtId="0" fontId="46" fillId="0" borderId="37" xfId="0" applyFont="1" applyBorder="1" applyAlignment="1" applyProtection="1">
      <alignment horizontal="left" vertical="center" wrapText="1"/>
      <protection locked="0"/>
    </xf>
    <xf numFmtId="0" fontId="56" fillId="33" borderId="0" xfId="0" applyNumberFormat="1" applyFont="1" applyFill="1" applyAlignment="1">
      <alignment horizontal="left"/>
    </xf>
    <xf numFmtId="0" fontId="61" fillId="33" borderId="0" xfId="0" applyFont="1" applyFill="1" applyBorder="1" applyAlignment="1">
      <alignment horizontal="right"/>
    </xf>
    <xf numFmtId="0" fontId="56" fillId="33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"/>
  <sheetViews>
    <sheetView tabSelected="1" zoomScalePageLayoutView="0" workbookViewId="0" topLeftCell="A1">
      <selection activeCell="G15" sqref="G15:I15"/>
    </sheetView>
  </sheetViews>
  <sheetFormatPr defaultColWidth="8.66015625" defaultRowHeight="18"/>
  <cols>
    <col min="1" max="1" width="3.83203125" style="0" customWidth="1"/>
    <col min="2" max="2" width="15.33203125" style="0" customWidth="1"/>
    <col min="3" max="3" width="9.5" style="0" customWidth="1"/>
    <col min="4" max="4" width="11.75" style="0" customWidth="1"/>
    <col min="5" max="5" width="8.25" style="0" customWidth="1"/>
    <col min="6" max="6" width="6.5" style="0" customWidth="1"/>
    <col min="7" max="7" width="6.91015625" style="0" customWidth="1"/>
    <col min="8" max="8" width="6.5" style="0" customWidth="1"/>
    <col min="10" max="10" width="7" style="0" customWidth="1"/>
    <col min="11" max="11" width="4.75" style="0" customWidth="1"/>
  </cols>
  <sheetData>
    <row r="2" spans="1:2" ht="18">
      <c r="A2" s="439" t="s">
        <v>448</v>
      </c>
      <c r="B2" s="439"/>
    </row>
    <row r="4" spans="2:5" ht="18">
      <c r="B4" s="440" t="s">
        <v>449</v>
      </c>
      <c r="C4" s="440"/>
      <c r="D4" s="440"/>
      <c r="E4" s="440"/>
    </row>
    <row r="6" spans="1:11" ht="31.5" customHeight="1">
      <c r="A6" s="437" t="s">
        <v>450</v>
      </c>
      <c r="B6" s="441" t="s">
        <v>451</v>
      </c>
      <c r="C6" s="442" t="s">
        <v>452</v>
      </c>
      <c r="D6" s="441" t="s">
        <v>453</v>
      </c>
      <c r="E6" s="441" t="s">
        <v>454</v>
      </c>
      <c r="F6" s="441"/>
      <c r="G6" s="435" t="s">
        <v>455</v>
      </c>
      <c r="H6" s="436"/>
      <c r="I6" s="437" t="s">
        <v>456</v>
      </c>
      <c r="J6" s="437" t="s">
        <v>457</v>
      </c>
      <c r="K6" s="437" t="s">
        <v>458</v>
      </c>
    </row>
    <row r="7" spans="1:11" ht="31.5">
      <c r="A7" s="437"/>
      <c r="B7" s="441"/>
      <c r="C7" s="442"/>
      <c r="D7" s="441"/>
      <c r="E7" s="424" t="s">
        <v>459</v>
      </c>
      <c r="F7" s="425" t="s">
        <v>460</v>
      </c>
      <c r="G7" s="426" t="s">
        <v>461</v>
      </c>
      <c r="H7" s="424" t="s">
        <v>462</v>
      </c>
      <c r="I7" s="437"/>
      <c r="J7" s="437"/>
      <c r="K7" s="437"/>
    </row>
    <row r="8" spans="1:11" ht="18.75">
      <c r="A8" s="427" t="s">
        <v>216</v>
      </c>
      <c r="B8" s="428" t="s">
        <v>463</v>
      </c>
      <c r="C8" s="428"/>
      <c r="D8" s="429"/>
      <c r="E8" s="429"/>
      <c r="F8" s="429"/>
      <c r="G8" s="429"/>
      <c r="H8" s="429"/>
      <c r="I8" s="429"/>
      <c r="J8" s="429"/>
      <c r="K8" s="429"/>
    </row>
    <row r="9" spans="1:11" ht="18.75">
      <c r="A9" s="430">
        <v>1</v>
      </c>
      <c r="B9" s="428" t="s">
        <v>464</v>
      </c>
      <c r="C9" s="428"/>
      <c r="D9" s="429"/>
      <c r="E9" s="429"/>
      <c r="F9" s="429"/>
      <c r="G9" s="429"/>
      <c r="H9" s="429"/>
      <c r="I9" s="429"/>
      <c r="J9" s="429"/>
      <c r="K9" s="429"/>
    </row>
    <row r="10" spans="1:11" ht="18">
      <c r="A10" s="431"/>
      <c r="B10" s="429"/>
      <c r="C10" s="429"/>
      <c r="D10" s="429"/>
      <c r="E10" s="429"/>
      <c r="F10" s="429"/>
      <c r="G10" s="429"/>
      <c r="H10" s="429"/>
      <c r="I10" s="429"/>
      <c r="J10" s="429"/>
      <c r="K10" s="429"/>
    </row>
    <row r="11" spans="1:11" ht="18">
      <c r="A11" s="431"/>
      <c r="B11" s="429"/>
      <c r="C11" s="429"/>
      <c r="D11" s="429"/>
      <c r="E11" s="429"/>
      <c r="F11" s="429"/>
      <c r="G11" s="429"/>
      <c r="H11" s="429"/>
      <c r="I11" s="429"/>
      <c r="J11" s="429"/>
      <c r="K11" s="429"/>
    </row>
    <row r="12" spans="1:11" ht="18">
      <c r="A12" s="431"/>
      <c r="B12" s="429"/>
      <c r="C12" s="429"/>
      <c r="D12" s="429"/>
      <c r="E12" s="429"/>
      <c r="F12" s="429"/>
      <c r="G12" s="429"/>
      <c r="H12" s="429"/>
      <c r="I12" s="429"/>
      <c r="J12" s="429"/>
      <c r="K12" s="429"/>
    </row>
    <row r="13" spans="1:11" ht="18">
      <c r="A13" s="431"/>
      <c r="B13" s="429"/>
      <c r="C13" s="429"/>
      <c r="D13" s="429"/>
      <c r="E13" s="429"/>
      <c r="F13" s="429"/>
      <c r="G13" s="429"/>
      <c r="H13" s="429"/>
      <c r="I13" s="429"/>
      <c r="J13" s="429"/>
      <c r="K13" s="429"/>
    </row>
    <row r="15" spans="3:25" ht="18" customHeight="1">
      <c r="C15" s="432" t="s">
        <v>465</v>
      </c>
      <c r="G15" s="438" t="s">
        <v>470</v>
      </c>
      <c r="H15" s="438"/>
      <c r="I15" s="438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</row>
    <row r="16" spans="7:25" ht="18.75">
      <c r="G16" s="434" t="s">
        <v>466</v>
      </c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</row>
  </sheetData>
  <sheetProtection/>
  <mergeCells count="12">
    <mergeCell ref="D6:D7"/>
    <mergeCell ref="E6:F6"/>
    <mergeCell ref="G6:H6"/>
    <mergeCell ref="I6:I7"/>
    <mergeCell ref="J6:J7"/>
    <mergeCell ref="K6:K7"/>
    <mergeCell ref="G15:I15"/>
    <mergeCell ref="A2:B2"/>
    <mergeCell ref="B4:E4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38"/>
  <sheetViews>
    <sheetView zoomScalePageLayoutView="0" workbookViewId="0" topLeftCell="A7">
      <selection activeCell="O26" sqref="O26"/>
    </sheetView>
  </sheetViews>
  <sheetFormatPr defaultColWidth="8.66015625" defaultRowHeight="18"/>
  <cols>
    <col min="1" max="1" width="3.33203125" style="0" customWidth="1"/>
    <col min="2" max="2" width="19.75" style="0" customWidth="1"/>
    <col min="3" max="3" width="5.83203125" style="0" customWidth="1"/>
    <col min="4" max="4" width="3.41015625" style="0" customWidth="1"/>
    <col min="5" max="5" width="3.33203125" style="0" customWidth="1"/>
    <col min="6" max="6" width="3.16015625" style="0" customWidth="1"/>
    <col min="7" max="7" width="3.83203125" style="0" customWidth="1"/>
    <col min="8" max="8" width="3.16015625" style="0" customWidth="1"/>
    <col min="9" max="9" width="3.75" style="0" customWidth="1"/>
    <col min="10" max="13" width="3.16015625" style="0" customWidth="1"/>
    <col min="14" max="14" width="3.41015625" style="0" customWidth="1"/>
    <col min="15" max="15" width="3.16015625" style="0" customWidth="1"/>
    <col min="16" max="16" width="3.66015625" style="0" customWidth="1"/>
    <col min="17" max="17" width="3.75" style="0" customWidth="1"/>
    <col min="18" max="18" width="3.91015625" style="0" customWidth="1"/>
    <col min="19" max="19" width="3.75" style="0" customWidth="1"/>
    <col min="20" max="26" width="3.16015625" style="0" customWidth="1"/>
    <col min="27" max="27" width="3" style="0" customWidth="1"/>
    <col min="28" max="28" width="3.16015625" style="0" customWidth="1"/>
    <col min="29" max="32" width="2.75" style="19" customWidth="1"/>
    <col min="33" max="33" width="2.75" style="0" customWidth="1"/>
    <col min="34" max="41" width="2.66015625" style="0" customWidth="1"/>
  </cols>
  <sheetData>
    <row r="1" spans="2:28" ht="24.75" customHeight="1">
      <c r="B1" s="450" t="s">
        <v>225</v>
      </c>
      <c r="C1" s="450"/>
      <c r="D1" s="450"/>
      <c r="E1" s="501" t="s">
        <v>38</v>
      </c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614" t="s">
        <v>62</v>
      </c>
      <c r="Y1" s="614"/>
      <c r="Z1" s="614"/>
      <c r="AA1" s="614"/>
      <c r="AB1" s="614"/>
    </row>
    <row r="2" spans="2:27" ht="18" customHeight="1">
      <c r="B2" s="470"/>
      <c r="C2" s="470"/>
      <c r="D2" s="470"/>
      <c r="E2" s="501" t="s">
        <v>39</v>
      </c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32"/>
      <c r="Y2" s="32"/>
      <c r="Z2" s="32"/>
      <c r="AA2" s="32"/>
    </row>
    <row r="3" spans="2:27" ht="16.5" customHeight="1">
      <c r="B3" s="450" t="s">
        <v>202</v>
      </c>
      <c r="C3" s="450"/>
      <c r="D3" s="450"/>
      <c r="E3" s="616" t="s">
        <v>428</v>
      </c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32"/>
      <c r="Y3" s="32"/>
      <c r="Z3" s="32"/>
      <c r="AA3" s="32"/>
    </row>
    <row r="4" spans="2:28" ht="18.75" customHeight="1" thickBot="1">
      <c r="B4" s="607" t="s">
        <v>316</v>
      </c>
      <c r="C4" s="607"/>
      <c r="D4" s="607"/>
      <c r="Y4" s="615" t="s">
        <v>252</v>
      </c>
      <c r="Z4" s="615"/>
      <c r="AA4" s="615"/>
      <c r="AB4" s="615"/>
    </row>
    <row r="5" spans="1:28" ht="18.75" customHeight="1" thickTop="1">
      <c r="A5" s="620" t="s">
        <v>347</v>
      </c>
      <c r="B5" s="622" t="s">
        <v>40</v>
      </c>
      <c r="C5" s="608" t="s">
        <v>253</v>
      </c>
      <c r="D5" s="610" t="s">
        <v>317</v>
      </c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2"/>
    </row>
    <row r="6" spans="1:28" ht="18" customHeight="1">
      <c r="A6" s="621"/>
      <c r="B6" s="623"/>
      <c r="C6" s="609"/>
      <c r="D6" s="606" t="s">
        <v>318</v>
      </c>
      <c r="E6" s="624" t="s">
        <v>56</v>
      </c>
      <c r="F6" s="606" t="s">
        <v>57</v>
      </c>
      <c r="G6" s="606" t="s">
        <v>41</v>
      </c>
      <c r="H6" s="606" t="s">
        <v>42</v>
      </c>
      <c r="I6" s="619" t="s">
        <v>43</v>
      </c>
      <c r="J6" s="619"/>
      <c r="K6" s="619"/>
      <c r="L6" s="606" t="s">
        <v>47</v>
      </c>
      <c r="M6" s="606" t="s">
        <v>46</v>
      </c>
      <c r="N6" s="619" t="s">
        <v>49</v>
      </c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06" t="s">
        <v>48</v>
      </c>
      <c r="AB6" s="625" t="s">
        <v>371</v>
      </c>
    </row>
    <row r="7" spans="1:28" ht="17.25" customHeight="1">
      <c r="A7" s="621"/>
      <c r="B7" s="623"/>
      <c r="C7" s="609"/>
      <c r="D7" s="606"/>
      <c r="E7" s="624"/>
      <c r="F7" s="606"/>
      <c r="G7" s="606"/>
      <c r="H7" s="606"/>
      <c r="I7" s="613" t="s">
        <v>253</v>
      </c>
      <c r="J7" s="606" t="s">
        <v>44</v>
      </c>
      <c r="K7" s="624" t="s">
        <v>45</v>
      </c>
      <c r="L7" s="606"/>
      <c r="M7" s="606"/>
      <c r="N7" s="606" t="s">
        <v>253</v>
      </c>
      <c r="O7" s="606" t="s">
        <v>50</v>
      </c>
      <c r="P7" s="606"/>
      <c r="Q7" s="606"/>
      <c r="R7" s="606"/>
      <c r="S7" s="606" t="s">
        <v>343</v>
      </c>
      <c r="T7" s="606"/>
      <c r="U7" s="606"/>
      <c r="V7" s="606"/>
      <c r="W7" s="606"/>
      <c r="X7" s="606"/>
      <c r="Y7" s="606"/>
      <c r="Z7" s="606" t="s">
        <v>52</v>
      </c>
      <c r="AA7" s="606"/>
      <c r="AB7" s="625"/>
    </row>
    <row r="8" spans="1:28" ht="30.75" customHeight="1">
      <c r="A8" s="621"/>
      <c r="B8" s="623"/>
      <c r="C8" s="609"/>
      <c r="D8" s="606"/>
      <c r="E8" s="624"/>
      <c r="F8" s="606"/>
      <c r="G8" s="606"/>
      <c r="H8" s="606"/>
      <c r="I8" s="613"/>
      <c r="J8" s="606"/>
      <c r="K8" s="624"/>
      <c r="L8" s="606"/>
      <c r="M8" s="606"/>
      <c r="N8" s="606"/>
      <c r="O8" s="606" t="s">
        <v>253</v>
      </c>
      <c r="P8" s="606" t="s">
        <v>340</v>
      </c>
      <c r="Q8" s="606" t="s">
        <v>341</v>
      </c>
      <c r="R8" s="606" t="s">
        <v>342</v>
      </c>
      <c r="S8" s="606" t="s">
        <v>253</v>
      </c>
      <c r="T8" s="606" t="s">
        <v>344</v>
      </c>
      <c r="U8" s="606" t="s">
        <v>345</v>
      </c>
      <c r="V8" s="606" t="s">
        <v>53</v>
      </c>
      <c r="W8" s="606" t="s">
        <v>54</v>
      </c>
      <c r="X8" s="606" t="s">
        <v>346</v>
      </c>
      <c r="Y8" s="606"/>
      <c r="Z8" s="606"/>
      <c r="AA8" s="606"/>
      <c r="AB8" s="625"/>
    </row>
    <row r="9" spans="1:28" ht="51" customHeight="1">
      <c r="A9" s="621"/>
      <c r="B9" s="623"/>
      <c r="C9" s="609"/>
      <c r="D9" s="613"/>
      <c r="E9" s="626"/>
      <c r="F9" s="606"/>
      <c r="G9" s="613"/>
      <c r="H9" s="613"/>
      <c r="I9" s="613"/>
      <c r="J9" s="606"/>
      <c r="K9" s="624"/>
      <c r="L9" s="613"/>
      <c r="M9" s="613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87" t="s">
        <v>253</v>
      </c>
      <c r="Y9" s="248" t="s">
        <v>55</v>
      </c>
      <c r="Z9" s="606"/>
      <c r="AA9" s="606"/>
      <c r="AB9" s="625"/>
    </row>
    <row r="10" spans="1:28" ht="18" customHeight="1" thickBot="1">
      <c r="A10" s="381">
        <v>1</v>
      </c>
      <c r="B10" s="382">
        <v>2</v>
      </c>
      <c r="C10" s="261" t="s">
        <v>348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/>
      <c r="K10" s="45"/>
      <c r="L10" s="45">
        <v>10</v>
      </c>
      <c r="M10" s="45">
        <v>11</v>
      </c>
      <c r="N10" s="45">
        <v>12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>
        <v>13</v>
      </c>
      <c r="AB10" s="383">
        <v>14</v>
      </c>
    </row>
    <row r="11" spans="1:30" ht="18" customHeight="1" thickTop="1">
      <c r="A11" s="344"/>
      <c r="B11" s="380" t="s">
        <v>357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8"/>
      <c r="AD11" s="19">
        <f aca="true" t="shared" si="0" ref="AD11:AD29">IF(C11&lt;&gt;D11+E11+F11+G11+H11+I11+L11+M11+N11+AA11+AB11,"L","")</f>
      </c>
    </row>
    <row r="12" spans="1:41" ht="15.75" customHeight="1">
      <c r="A12" s="347" t="s">
        <v>216</v>
      </c>
      <c r="B12" s="350" t="s">
        <v>358</v>
      </c>
      <c r="C12" s="249"/>
      <c r="D12" s="418"/>
      <c r="E12" s="418"/>
      <c r="F12" s="418"/>
      <c r="G12" s="418"/>
      <c r="H12" s="418"/>
      <c r="I12" s="259"/>
      <c r="J12" s="418"/>
      <c r="K12" s="418"/>
      <c r="L12" s="418"/>
      <c r="M12" s="418"/>
      <c r="N12" s="418"/>
      <c r="O12" s="259"/>
      <c r="P12" s="418"/>
      <c r="Q12" s="418"/>
      <c r="R12" s="418"/>
      <c r="S12" s="259"/>
      <c r="T12" s="418"/>
      <c r="U12" s="418"/>
      <c r="V12" s="418"/>
      <c r="W12" s="418"/>
      <c r="X12" s="418"/>
      <c r="Y12" s="418"/>
      <c r="Z12" s="418"/>
      <c r="AA12" s="418"/>
      <c r="AB12" s="419"/>
      <c r="AC12" s="19">
        <f>IF(OR(D12&lt;&gt;D13,E12&lt;&gt;E13,F12&lt;&gt;F13,G12&lt;&gt;G13,H12&lt;&gt;H13,I12&lt;&gt;I13,L12&lt;&gt;L13,M12&lt;&gt;M13,N12&lt;&gt;N13,O12&lt;&gt;O13,S12&lt;&gt;S13,AA12&lt;&gt;AA13,AB12&lt;&gt;AB13),"L","")</f>
      </c>
      <c r="AD12" s="19">
        <f t="shared" si="0"/>
      </c>
      <c r="AE12" s="19">
        <f>IF(D12&lt;&gt;'B5'!$E$9,"L","")</f>
      </c>
      <c r="AF12" s="19">
        <f>IF(E12&lt;&gt;'B5'!$E$10,"L","")</f>
      </c>
      <c r="AG12" s="19">
        <f>IF(F12&lt;&gt;'B5'!$E$11,"L","")</f>
      </c>
      <c r="AH12" s="19">
        <f>IF(G12&lt;&gt;'B5'!$E$12,"L","")</f>
      </c>
      <c r="AI12" s="19">
        <f>IF(H12&lt;&gt;'B5'!$E$13,"L","")</f>
      </c>
      <c r="AJ12" s="19">
        <f>IF(I12&lt;&gt;'B5'!$E$14,"L","")</f>
      </c>
      <c r="AK12" s="19">
        <f>IF(L12&lt;&gt;'B5'!$E$17,"L","")</f>
      </c>
      <c r="AL12" s="19">
        <f>IF(M12&lt;&gt;'B5'!$E$18,"L","")</f>
      </c>
      <c r="AM12" s="19">
        <f>IF(N12&lt;&gt;'B5'!$E$19,"L","")</f>
      </c>
      <c r="AN12" s="19">
        <f>IF(AA12&lt;&gt;'B5'!$E$32,"L","")</f>
      </c>
      <c r="AO12" s="19">
        <f>IF(AB12&lt;&gt;'B5'!$E$33,"L","")</f>
      </c>
    </row>
    <row r="13" spans="1:31" ht="15.75" customHeight="1">
      <c r="A13" s="345">
        <v>1</v>
      </c>
      <c r="B13" s="351" t="s">
        <v>349</v>
      </c>
      <c r="C13" s="249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1"/>
      <c r="AD13" s="19">
        <f t="shared" si="0"/>
      </c>
      <c r="AE13" s="19">
        <f>IF(OR(J13&lt;&gt;'B5'!$E$15,K13&lt;&gt;'B5'!$E$16,P13&lt;&gt;'B5'!$E$21,Q13&lt;&gt;'B5'!$E$22,R13&lt;&gt;'B5'!$E$23,T13&lt;&gt;'B5'!$E$25,U13&lt;&gt;'B5'!$E$26,V13&lt;&gt;'B5'!$E$27,W13&lt;&gt;'B5'!$E$28,Y13&lt;&gt;'B5'!$E$30,Z13&lt;&gt;'B5'!$E$31),"L","")</f>
      </c>
    </row>
    <row r="14" spans="1:30" ht="15.75" customHeight="1">
      <c r="A14" s="345">
        <v>2</v>
      </c>
      <c r="B14" s="351" t="s">
        <v>350</v>
      </c>
      <c r="C14" s="249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1"/>
      <c r="AC14" s="19">
        <f>IF(C13&lt;&gt;C14+C19,"L","")</f>
      </c>
      <c r="AD14" s="19">
        <f t="shared" si="0"/>
      </c>
    </row>
    <row r="15" spans="1:30" ht="15.75" customHeight="1">
      <c r="A15" s="349" t="s">
        <v>351</v>
      </c>
      <c r="B15" s="351" t="s">
        <v>352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3"/>
      <c r="AD15" s="19">
        <f t="shared" si="0"/>
      </c>
    </row>
    <row r="16" spans="1:30" ht="15.75" customHeight="1">
      <c r="A16" s="349" t="s">
        <v>351</v>
      </c>
      <c r="B16" s="351" t="s">
        <v>354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3"/>
      <c r="AD16" s="19">
        <f t="shared" si="0"/>
      </c>
    </row>
    <row r="17" spans="1:30" ht="15.75" customHeight="1">
      <c r="A17" s="349" t="s">
        <v>351</v>
      </c>
      <c r="B17" s="351" t="s">
        <v>353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3"/>
      <c r="AD17" s="19">
        <f t="shared" si="0"/>
      </c>
    </row>
    <row r="18" spans="1:30" ht="15.75" customHeight="1">
      <c r="A18" s="349" t="s">
        <v>351</v>
      </c>
      <c r="B18" s="351" t="s">
        <v>355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3"/>
      <c r="AD18" s="19">
        <f t="shared" si="0"/>
      </c>
    </row>
    <row r="19" spans="1:30" ht="15.75" customHeight="1">
      <c r="A19" s="349">
        <v>3</v>
      </c>
      <c r="B19" s="351" t="s">
        <v>356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3"/>
      <c r="AD19" s="19">
        <f t="shared" si="0"/>
      </c>
    </row>
    <row r="20" spans="1:30" ht="15.75" customHeight="1">
      <c r="A20" s="346"/>
      <c r="B20" s="352" t="s">
        <v>319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3"/>
      <c r="AD20" s="19">
        <f t="shared" si="0"/>
      </c>
    </row>
    <row r="21" spans="1:41" ht="18" customHeight="1">
      <c r="A21" s="347" t="s">
        <v>214</v>
      </c>
      <c r="B21" s="350" t="s">
        <v>359</v>
      </c>
      <c r="C21" s="249"/>
      <c r="D21" s="418"/>
      <c r="E21" s="418"/>
      <c r="F21" s="418"/>
      <c r="G21" s="418"/>
      <c r="H21" s="418"/>
      <c r="I21" s="259"/>
      <c r="J21" s="418"/>
      <c r="K21" s="418"/>
      <c r="L21" s="418"/>
      <c r="M21" s="418"/>
      <c r="N21" s="418"/>
      <c r="O21" s="259"/>
      <c r="P21" s="418"/>
      <c r="Q21" s="418"/>
      <c r="R21" s="418"/>
      <c r="S21" s="259"/>
      <c r="T21" s="418"/>
      <c r="U21" s="418"/>
      <c r="V21" s="418"/>
      <c r="W21" s="418"/>
      <c r="X21" s="418"/>
      <c r="Y21" s="418"/>
      <c r="Z21" s="418"/>
      <c r="AA21" s="418"/>
      <c r="AB21" s="419"/>
      <c r="AC21" s="19">
        <f>IF(OR(D21&lt;&gt;D22,E21&lt;&gt;E22,F21&lt;&gt;F22,G21&lt;&gt;G22,H21&lt;&gt;H22,I21&lt;&gt;I22,L21&lt;&gt;L22,M21&lt;&gt;M22,N21&lt;&gt;N22,O21&lt;&gt;O22,S21&lt;&gt;S22,AA21&lt;&gt;AA22,AB21&lt;&gt;AB22),"L","")</f>
      </c>
      <c r="AD21" s="19">
        <f t="shared" si="0"/>
      </c>
      <c r="AE21" s="19">
        <f>IF(D21&lt;&gt;'B5'!$F$9,"L","")</f>
      </c>
      <c r="AF21" s="19">
        <f>IF(E21&lt;&gt;'B5'!$F$10,"L","")</f>
      </c>
      <c r="AG21" s="19">
        <f>IF(F21&lt;&gt;'B5'!$F$11,"L","")</f>
      </c>
      <c r="AH21" s="19">
        <f>IF(G21&lt;&gt;'B5'!$F$12,"L","")</f>
      </c>
      <c r="AI21" s="19">
        <f>IF(H21&lt;&gt;'B5'!$F$13,"L","")</f>
      </c>
      <c r="AJ21" s="19">
        <f>IF(I21&lt;&gt;'B5'!$F$14,"L","")</f>
      </c>
      <c r="AK21" s="19">
        <f>IF(L21&lt;&gt;'B5'!$F$17,"L","")</f>
      </c>
      <c r="AL21" s="19">
        <f>IF(M21&lt;&gt;'B5'!$F$18,"L","")</f>
      </c>
      <c r="AM21" s="19">
        <f>IF(N21&lt;&gt;'B5'!$F$19,"L","")</f>
      </c>
      <c r="AN21" s="19">
        <f>IF(AA21&lt;&gt;'B5'!$F$32,"L","")</f>
      </c>
      <c r="AO21" s="19">
        <f>IF(AB21&lt;&gt;'B5'!$F$33,"L","")</f>
      </c>
    </row>
    <row r="22" spans="1:31" ht="15.75" customHeight="1">
      <c r="A22" s="345">
        <v>1</v>
      </c>
      <c r="B22" s="351" t="s">
        <v>349</v>
      </c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1"/>
      <c r="AD22" s="19">
        <f t="shared" si="0"/>
      </c>
      <c r="AE22" s="19">
        <f>IF(OR(J22&lt;&gt;'B5'!$F$15,K22&lt;&gt;'B5'!$F$16,P22&lt;&gt;'B5'!$F$21,Q22&lt;&gt;'B5'!$F$22,R22&lt;&gt;'B5'!$F$23,T22&lt;&gt;'B5'!$F$25,U22&lt;&gt;'B5'!$F$26,V22&lt;&gt;'B5'!$F$27,W22&lt;&gt;'B5'!$F$28,Y22&lt;&gt;'B5'!$F$30,Z22&lt;&gt;'B5'!$F$31),"L","")</f>
      </c>
    </row>
    <row r="23" spans="1:30" ht="15.75" customHeight="1">
      <c r="A23" s="345">
        <v>2</v>
      </c>
      <c r="B23" s="351" t="s">
        <v>350</v>
      </c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1"/>
      <c r="AC23" s="19">
        <f>IF(C22&lt;&gt;C23+C28,"L","")</f>
      </c>
      <c r="AD23" s="19">
        <f t="shared" si="0"/>
      </c>
    </row>
    <row r="24" spans="1:30" ht="15.75" customHeight="1">
      <c r="A24" s="349" t="s">
        <v>351</v>
      </c>
      <c r="B24" s="351" t="s">
        <v>352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3"/>
      <c r="AD24" s="19">
        <f t="shared" si="0"/>
      </c>
    </row>
    <row r="25" spans="1:30" ht="15.75" customHeight="1">
      <c r="A25" s="349" t="s">
        <v>351</v>
      </c>
      <c r="B25" s="351" t="s">
        <v>354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3"/>
      <c r="AD25" s="19">
        <f t="shared" si="0"/>
      </c>
    </row>
    <row r="26" spans="1:30" ht="15.75" customHeight="1">
      <c r="A26" s="349" t="s">
        <v>351</v>
      </c>
      <c r="B26" s="351" t="s">
        <v>353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3"/>
      <c r="AD26" s="19">
        <f t="shared" si="0"/>
      </c>
    </row>
    <row r="27" spans="1:30" ht="15.75" customHeight="1">
      <c r="A27" s="349" t="s">
        <v>351</v>
      </c>
      <c r="B27" s="351" t="s">
        <v>355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3"/>
      <c r="AD27" s="19">
        <f t="shared" si="0"/>
      </c>
    </row>
    <row r="28" spans="1:30" ht="15.75" customHeight="1">
      <c r="A28" s="349">
        <v>3</v>
      </c>
      <c r="B28" s="351" t="s">
        <v>356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3"/>
      <c r="AD28" s="19">
        <f t="shared" si="0"/>
      </c>
    </row>
    <row r="29" spans="1:30" ht="15.75" customHeight="1" thickBot="1">
      <c r="A29" s="348"/>
      <c r="B29" s="353" t="s">
        <v>58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6"/>
      <c r="AD29" s="19">
        <f t="shared" si="0"/>
      </c>
    </row>
    <row r="30" spans="2:29" ht="18.75" customHeight="1" thickTop="1">
      <c r="B30" s="14"/>
      <c r="C30" s="14"/>
      <c r="D30" s="14"/>
      <c r="E30" s="14"/>
      <c r="F30" s="14"/>
      <c r="G30" s="14"/>
      <c r="H30" s="14"/>
      <c r="I30" s="14"/>
      <c r="J30" s="617" t="s">
        <v>440</v>
      </c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53"/>
    </row>
    <row r="31" spans="2:29" ht="19.5" customHeight="1">
      <c r="B31" s="137" t="s">
        <v>105</v>
      </c>
      <c r="C31" s="54"/>
      <c r="D31" s="54"/>
      <c r="E31" s="54"/>
      <c r="F31" s="54"/>
      <c r="G31" s="54"/>
      <c r="H31" s="54"/>
      <c r="I31" s="54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53"/>
    </row>
    <row r="32" spans="2:29" ht="19.5" customHeight="1">
      <c r="B32" s="56"/>
      <c r="C32" s="54"/>
      <c r="D32" s="54"/>
      <c r="E32" s="54"/>
      <c r="F32" s="54"/>
      <c r="G32" s="54"/>
      <c r="H32" s="54"/>
      <c r="I32" s="54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14"/>
      <c r="AC32" s="53"/>
    </row>
    <row r="33" spans="2:29" ht="19.5" customHeight="1">
      <c r="B33" s="56"/>
      <c r="C33" s="54"/>
      <c r="D33" s="54"/>
      <c r="E33" s="54"/>
      <c r="F33" s="54"/>
      <c r="G33" s="54"/>
      <c r="H33" s="54"/>
      <c r="I33" s="54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14"/>
      <c r="AC33" s="53"/>
    </row>
    <row r="34" spans="2:29" ht="12.75" customHeight="1">
      <c r="B34" s="56"/>
      <c r="C34" s="54"/>
      <c r="D34" s="54"/>
      <c r="E34" s="54"/>
      <c r="F34" s="54"/>
      <c r="G34" s="54"/>
      <c r="H34" s="54"/>
      <c r="I34" s="54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14"/>
      <c r="AC34" s="53"/>
    </row>
    <row r="35" spans="2:29" ht="15.75" customHeight="1">
      <c r="B35" s="5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14"/>
      <c r="AC35" s="53"/>
    </row>
    <row r="36" spans="2:29" ht="18">
      <c r="B36" s="56"/>
      <c r="C36" s="54"/>
      <c r="D36" s="54"/>
      <c r="E36" s="54"/>
      <c r="F36" s="54"/>
      <c r="G36" s="54"/>
      <c r="H36" s="54"/>
      <c r="I36" s="54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53"/>
    </row>
    <row r="37" spans="2:29" ht="18">
      <c r="B37" s="5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14"/>
      <c r="AC37" s="53"/>
    </row>
    <row r="38" spans="2:29" ht="9" customHeight="1">
      <c r="B38" s="55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14"/>
      <c r="AC38" s="53"/>
    </row>
  </sheetData>
  <sheetProtection/>
  <mergeCells count="45">
    <mergeCell ref="N6:Z6"/>
    <mergeCell ref="AA6:AA9"/>
    <mergeCell ref="N7:N9"/>
    <mergeCell ref="AB6:AB9"/>
    <mergeCell ref="W8:W9"/>
    <mergeCell ref="E6:E9"/>
    <mergeCell ref="G6:G9"/>
    <mergeCell ref="H6:H9"/>
    <mergeCell ref="L6:L9"/>
    <mergeCell ref="Z7:Z9"/>
    <mergeCell ref="J36:AB36"/>
    <mergeCell ref="J32:AA32"/>
    <mergeCell ref="M6:M9"/>
    <mergeCell ref="J30:AB30"/>
    <mergeCell ref="I6:K6"/>
    <mergeCell ref="A5:A9"/>
    <mergeCell ref="B5:B9"/>
    <mergeCell ref="J31:AB31"/>
    <mergeCell ref="K7:K9"/>
    <mergeCell ref="J7:J9"/>
    <mergeCell ref="X1:AB1"/>
    <mergeCell ref="Y4:AB4"/>
    <mergeCell ref="E1:W1"/>
    <mergeCell ref="E2:W2"/>
    <mergeCell ref="E3:W3"/>
    <mergeCell ref="B2:D2"/>
    <mergeCell ref="B3:D3"/>
    <mergeCell ref="B1:D1"/>
    <mergeCell ref="X8:Y8"/>
    <mergeCell ref="O8:O9"/>
    <mergeCell ref="O7:R7"/>
    <mergeCell ref="T8:T9"/>
    <mergeCell ref="S7:Y7"/>
    <mergeCell ref="S8:S9"/>
    <mergeCell ref="P8:P9"/>
    <mergeCell ref="Q8:Q9"/>
    <mergeCell ref="R8:R9"/>
    <mergeCell ref="B4:D4"/>
    <mergeCell ref="U8:U9"/>
    <mergeCell ref="C5:C9"/>
    <mergeCell ref="D5:AB5"/>
    <mergeCell ref="D6:D9"/>
    <mergeCell ref="I7:I9"/>
    <mergeCell ref="F6:F9"/>
    <mergeCell ref="V8:V9"/>
  </mergeCells>
  <printOptions/>
  <pageMargins left="0.35" right="0.2" top="0.4" bottom="0.4" header="0.25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25"/>
  <sheetViews>
    <sheetView zoomScalePageLayoutView="0" workbookViewId="0" topLeftCell="A7">
      <selection activeCell="E2" sqref="E2:W2"/>
    </sheetView>
  </sheetViews>
  <sheetFormatPr defaultColWidth="8.83203125" defaultRowHeight="18"/>
  <cols>
    <col min="1" max="1" width="3" style="257" customWidth="1"/>
    <col min="2" max="2" width="16.91015625" style="33" customWidth="1"/>
    <col min="3" max="3" width="5.91015625" style="32" customWidth="1"/>
    <col min="4" max="4" width="3.83203125" style="32" customWidth="1"/>
    <col min="5" max="5" width="3.66015625" style="0" customWidth="1"/>
    <col min="6" max="6" width="3.33203125" style="0" customWidth="1"/>
    <col min="7" max="7" width="4" style="0" customWidth="1"/>
    <col min="8" max="8" width="3.66015625" style="0" customWidth="1"/>
    <col min="9" max="9" width="3.41015625" style="0" customWidth="1"/>
    <col min="10" max="10" width="3.16015625" style="0" customWidth="1"/>
    <col min="11" max="11" width="3.41015625" style="0" customWidth="1"/>
    <col min="12" max="13" width="3.16015625" style="0" customWidth="1"/>
    <col min="14" max="14" width="3.75" style="0" customWidth="1"/>
    <col min="15" max="15" width="3.16015625" style="0" customWidth="1"/>
    <col min="16" max="17" width="3.91015625" style="0" customWidth="1"/>
    <col min="18" max="18" width="3.66015625" style="0" customWidth="1"/>
    <col min="19" max="19" width="3.75" style="0" customWidth="1"/>
    <col min="20" max="20" width="3.41015625" style="0" customWidth="1"/>
    <col min="21" max="23" width="3.16015625" style="0" customWidth="1"/>
    <col min="24" max="24" width="3.08203125" style="0" customWidth="1"/>
    <col min="25" max="25" width="3.33203125" style="0" customWidth="1"/>
    <col min="26" max="26" width="3.16015625" style="0" customWidth="1"/>
    <col min="27" max="28" width="3.41015625" style="0" customWidth="1"/>
    <col min="29" max="31" width="2.75" style="34" customWidth="1"/>
    <col min="32" max="32" width="2.75" style="33" customWidth="1"/>
    <col min="33" max="41" width="2.66015625" style="33" customWidth="1"/>
    <col min="42" max="16384" width="8.83203125" style="33" customWidth="1"/>
  </cols>
  <sheetData>
    <row r="1" spans="1:28" ht="25.5" customHeight="1">
      <c r="A1" s="633" t="s">
        <v>226</v>
      </c>
      <c r="B1" s="633"/>
      <c r="C1" s="633"/>
      <c r="D1" s="633"/>
      <c r="E1" s="501" t="s">
        <v>60</v>
      </c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614" t="s">
        <v>61</v>
      </c>
      <c r="Y1" s="614"/>
      <c r="Z1" s="614"/>
      <c r="AA1" s="614"/>
      <c r="AB1" s="614"/>
    </row>
    <row r="2" spans="1:28" ht="18" customHeight="1">
      <c r="A2" s="585" t="s">
        <v>228</v>
      </c>
      <c r="B2" s="585"/>
      <c r="C2" s="585"/>
      <c r="D2" s="585"/>
      <c r="E2" s="501" t="s">
        <v>428</v>
      </c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635" t="s">
        <v>59</v>
      </c>
      <c r="Y2" s="635"/>
      <c r="Z2" s="635"/>
      <c r="AA2" s="635"/>
      <c r="AB2" s="635"/>
    </row>
    <row r="3" spans="1:23" ht="9" customHeight="1" thickBot="1">
      <c r="A3" s="634"/>
      <c r="B3" s="634"/>
      <c r="C3" s="634"/>
      <c r="D3" s="634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</row>
    <row r="4" spans="1:31" ht="17.25" customHeight="1" thickTop="1">
      <c r="A4" s="631" t="s">
        <v>347</v>
      </c>
      <c r="B4" s="608" t="s">
        <v>40</v>
      </c>
      <c r="C4" s="608" t="s">
        <v>253</v>
      </c>
      <c r="D4" s="610" t="s">
        <v>317</v>
      </c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2"/>
      <c r="AC4" s="19"/>
      <c r="AD4" s="19"/>
      <c r="AE4" s="19"/>
    </row>
    <row r="5" spans="1:31" ht="16.5" customHeight="1">
      <c r="A5" s="632"/>
      <c r="B5" s="609"/>
      <c r="C5" s="609"/>
      <c r="D5" s="606" t="s">
        <v>318</v>
      </c>
      <c r="E5" s="624" t="s">
        <v>56</v>
      </c>
      <c r="F5" s="606" t="s">
        <v>57</v>
      </c>
      <c r="G5" s="606" t="s">
        <v>41</v>
      </c>
      <c r="H5" s="606" t="s">
        <v>42</v>
      </c>
      <c r="I5" s="619" t="s">
        <v>43</v>
      </c>
      <c r="J5" s="619"/>
      <c r="K5" s="619"/>
      <c r="L5" s="606" t="s">
        <v>47</v>
      </c>
      <c r="M5" s="606" t="s">
        <v>46</v>
      </c>
      <c r="N5" s="619" t="s">
        <v>49</v>
      </c>
      <c r="O5" s="619"/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06" t="s">
        <v>48</v>
      </c>
      <c r="AB5" s="625" t="s">
        <v>371</v>
      </c>
      <c r="AC5" s="19"/>
      <c r="AD5" s="19"/>
      <c r="AE5" s="19"/>
    </row>
    <row r="6" spans="1:31" ht="14.25" customHeight="1">
      <c r="A6" s="632"/>
      <c r="B6" s="609"/>
      <c r="C6" s="609"/>
      <c r="D6" s="606"/>
      <c r="E6" s="624"/>
      <c r="F6" s="606"/>
      <c r="G6" s="606"/>
      <c r="H6" s="606"/>
      <c r="I6" s="613" t="s">
        <v>253</v>
      </c>
      <c r="J6" s="606" t="s">
        <v>44</v>
      </c>
      <c r="K6" s="624" t="s">
        <v>45</v>
      </c>
      <c r="L6" s="606"/>
      <c r="M6" s="606"/>
      <c r="N6" s="606" t="s">
        <v>253</v>
      </c>
      <c r="O6" s="628" t="s">
        <v>50</v>
      </c>
      <c r="P6" s="629"/>
      <c r="Q6" s="629"/>
      <c r="R6" s="630"/>
      <c r="S6" s="628" t="s">
        <v>369</v>
      </c>
      <c r="T6" s="629"/>
      <c r="U6" s="629"/>
      <c r="V6" s="629"/>
      <c r="W6" s="629"/>
      <c r="X6" s="629"/>
      <c r="Y6" s="630"/>
      <c r="Z6" s="606" t="s">
        <v>52</v>
      </c>
      <c r="AA6" s="606"/>
      <c r="AB6" s="625"/>
      <c r="AC6" s="19"/>
      <c r="AD6" s="19"/>
      <c r="AE6" s="19"/>
    </row>
    <row r="7" spans="1:31" ht="26.25" customHeight="1">
      <c r="A7" s="632"/>
      <c r="B7" s="609"/>
      <c r="C7" s="609"/>
      <c r="D7" s="606"/>
      <c r="E7" s="624"/>
      <c r="F7" s="606"/>
      <c r="G7" s="606"/>
      <c r="H7" s="606"/>
      <c r="I7" s="613"/>
      <c r="J7" s="606"/>
      <c r="K7" s="624"/>
      <c r="L7" s="606"/>
      <c r="M7" s="606"/>
      <c r="N7" s="606"/>
      <c r="O7" s="606" t="s">
        <v>253</v>
      </c>
      <c r="P7" s="606" t="s">
        <v>340</v>
      </c>
      <c r="Q7" s="606" t="s">
        <v>341</v>
      </c>
      <c r="R7" s="606" t="s">
        <v>342</v>
      </c>
      <c r="S7" s="606" t="s">
        <v>253</v>
      </c>
      <c r="T7" s="606" t="s">
        <v>370</v>
      </c>
      <c r="U7" s="606" t="s">
        <v>345</v>
      </c>
      <c r="V7" s="606" t="s">
        <v>53</v>
      </c>
      <c r="W7" s="606" t="s">
        <v>54</v>
      </c>
      <c r="X7" s="606" t="s">
        <v>346</v>
      </c>
      <c r="Y7" s="606"/>
      <c r="Z7" s="606"/>
      <c r="AA7" s="606"/>
      <c r="AB7" s="625"/>
      <c r="AC7" s="19"/>
      <c r="AD7" s="19"/>
      <c r="AE7" s="19"/>
    </row>
    <row r="8" spans="1:31" ht="49.5" customHeight="1">
      <c r="A8" s="632"/>
      <c r="B8" s="609"/>
      <c r="C8" s="609"/>
      <c r="D8" s="613"/>
      <c r="E8" s="626"/>
      <c r="F8" s="606"/>
      <c r="G8" s="613"/>
      <c r="H8" s="613"/>
      <c r="I8" s="613"/>
      <c r="J8" s="606"/>
      <c r="K8" s="624"/>
      <c r="L8" s="613"/>
      <c r="M8" s="613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87" t="s">
        <v>253</v>
      </c>
      <c r="Y8" s="248" t="s">
        <v>55</v>
      </c>
      <c r="Z8" s="606"/>
      <c r="AA8" s="606"/>
      <c r="AB8" s="625"/>
      <c r="AC8" s="19"/>
      <c r="AD8" s="19"/>
      <c r="AE8" s="19"/>
    </row>
    <row r="9" spans="1:31" ht="13.5" customHeight="1" thickBot="1">
      <c r="A9" s="361">
        <v>1</v>
      </c>
      <c r="B9" s="362">
        <v>2</v>
      </c>
      <c r="C9" s="365" t="s">
        <v>348</v>
      </c>
      <c r="D9" s="363">
        <v>4</v>
      </c>
      <c r="E9" s="363">
        <v>5</v>
      </c>
      <c r="F9" s="363">
        <v>6</v>
      </c>
      <c r="G9" s="363">
        <v>7</v>
      </c>
      <c r="H9" s="363">
        <v>8</v>
      </c>
      <c r="I9" s="363">
        <v>9</v>
      </c>
      <c r="J9" s="363"/>
      <c r="K9" s="363"/>
      <c r="L9" s="363">
        <v>10</v>
      </c>
      <c r="M9" s="363">
        <v>11</v>
      </c>
      <c r="N9" s="363">
        <v>12</v>
      </c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>
        <v>13</v>
      </c>
      <c r="AB9" s="364">
        <v>14</v>
      </c>
      <c r="AC9" s="19"/>
      <c r="AD9" s="19"/>
      <c r="AE9" s="19"/>
    </row>
    <row r="10" spans="1:43" ht="27.75" customHeight="1" thickTop="1">
      <c r="A10" s="359">
        <v>1</v>
      </c>
      <c r="B10" s="360" t="s">
        <v>360</v>
      </c>
      <c r="C10" s="366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260"/>
      <c r="AC10" s="34">
        <f>IF(C10&lt;&gt;SUM(D10:I10)+L10+M10+N10+AA10+AB10,"L","")</f>
      </c>
      <c r="AD10" s="19">
        <f>IF(OR(J10&lt;&gt;'B5'!$G$15,K10&lt;&gt;'B5'!$G$16,P10&lt;&gt;'B5'!$G$21,Q10&lt;&gt;'B5'!$G$22,R10&lt;&gt;'B5'!$G$23,T10&lt;&gt;'B5'!$G$25,U10&lt;&gt;'B5'!$G$26,V10&lt;&gt;'B5'!$G$27,W10&lt;&gt;'B5'!$G$28,Y10&lt;&gt;'B5'!$G$30,Z10&lt;&gt;'B5'!$G$31),"L","")</f>
      </c>
      <c r="AE10" s="19">
        <f>IF(D10&lt;&gt;'B5'!$G$9,"L","")</f>
      </c>
      <c r="AF10" s="19">
        <f>IF(E10&lt;&gt;'B5'!$G$10,"L","")</f>
      </c>
      <c r="AG10" s="19">
        <f>IF(F10&lt;&gt;'B5'!$G$11,"L","")</f>
      </c>
      <c r="AH10" s="19">
        <f>IF(G10&lt;&gt;'B5'!$G$12,"L","")</f>
      </c>
      <c r="AI10" s="19">
        <f>IF(H10&lt;&gt;'B5'!$G$13,"L","")</f>
      </c>
      <c r="AJ10" s="19">
        <f>IF(I10&lt;&gt;'B5'!$G$14,"L","")</f>
      </c>
      <c r="AK10" s="19">
        <f>IF(L10&lt;&gt;'B5'!$G$17,"L","")</f>
      </c>
      <c r="AL10" s="19">
        <f>IF(M10&lt;&gt;'B5'!$G$18,"L","")</f>
      </c>
      <c r="AM10" s="19">
        <f>IF(N10&lt;&gt;'B5'!$G$19,"L","")</f>
      </c>
      <c r="AN10" s="19">
        <f>IF(AA10&lt;&gt;'B5'!$G$32,"L","")</f>
      </c>
      <c r="AO10" s="19">
        <f>IF(AB10&lt;&gt;'B5'!$G$33,"L","")</f>
      </c>
      <c r="AP10" s="34"/>
      <c r="AQ10" s="34"/>
    </row>
    <row r="11" spans="1:43" ht="27.75" customHeight="1">
      <c r="A11" s="355">
        <v>2</v>
      </c>
      <c r="B11" s="354" t="s">
        <v>361</v>
      </c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4">
        <f aca="true" t="shared" si="0" ref="AC11:AC21">IF(C11&lt;&gt;SUM(D11:I11)+L11+M11+N11+AA11+AB11,"L","")</f>
      </c>
      <c r="AD11" s="19"/>
      <c r="AE11" s="34">
        <f>IF(I10&lt;&gt;J10+K10,"L","")</f>
      </c>
      <c r="AF11" s="34">
        <f>IF(N10&lt;&gt;O10+S10+Z10,"L","")</f>
      </c>
      <c r="AG11" s="34">
        <f>IF(O10&lt;&gt;P10+Q10+R10,"L","")</f>
      </c>
      <c r="AH11" s="34">
        <f>IF(S10&lt;&gt;T10+U10+V10+W10+X10,"L","")</f>
      </c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29" ht="27.75" customHeight="1">
      <c r="A12" s="355">
        <v>3</v>
      </c>
      <c r="B12" s="354" t="s">
        <v>362</v>
      </c>
      <c r="C12" s="367"/>
      <c r="D12" s="367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9"/>
      <c r="AC12" s="34">
        <f t="shared" si="0"/>
      </c>
    </row>
    <row r="13" spans="1:29" ht="27.75" customHeight="1">
      <c r="A13" s="355">
        <v>4</v>
      </c>
      <c r="B13" s="354" t="s">
        <v>363</v>
      </c>
      <c r="C13" s="370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2"/>
      <c r="AC13" s="34">
        <f t="shared" si="0"/>
      </c>
    </row>
    <row r="14" spans="1:29" ht="13.5" customHeight="1">
      <c r="A14" s="356" t="s">
        <v>351</v>
      </c>
      <c r="B14" s="354" t="s">
        <v>352</v>
      </c>
      <c r="C14" s="373"/>
      <c r="D14" s="373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5"/>
      <c r="AC14" s="34">
        <f t="shared" si="0"/>
      </c>
    </row>
    <row r="15" spans="1:29" ht="13.5" customHeight="1">
      <c r="A15" s="356" t="s">
        <v>351</v>
      </c>
      <c r="B15" s="354" t="s">
        <v>354</v>
      </c>
      <c r="C15" s="373"/>
      <c r="D15" s="373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5"/>
      <c r="AC15" s="34">
        <f t="shared" si="0"/>
      </c>
    </row>
    <row r="16" spans="1:29" ht="13.5" customHeight="1">
      <c r="A16" s="356" t="s">
        <v>351</v>
      </c>
      <c r="B16" s="354" t="s">
        <v>353</v>
      </c>
      <c r="C16" s="373"/>
      <c r="D16" s="373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5"/>
      <c r="AC16" s="34">
        <f t="shared" si="0"/>
      </c>
    </row>
    <row r="17" spans="1:30" ht="13.5" customHeight="1">
      <c r="A17" s="356" t="s">
        <v>351</v>
      </c>
      <c r="B17" s="354" t="s">
        <v>355</v>
      </c>
      <c r="C17" s="373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2"/>
      <c r="AC17" s="34">
        <f t="shared" si="0"/>
      </c>
      <c r="AD17" s="34">
        <f>IF(C17&lt;&gt;SUM(C18:C22),"L","")</f>
      </c>
    </row>
    <row r="18" spans="1:29" ht="27.75" customHeight="1">
      <c r="A18" s="627" t="s">
        <v>51</v>
      </c>
      <c r="B18" s="354" t="s">
        <v>368</v>
      </c>
      <c r="C18" s="373"/>
      <c r="D18" s="373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5"/>
      <c r="AC18" s="34">
        <f t="shared" si="0"/>
      </c>
    </row>
    <row r="19" spans="1:29" ht="27.75" customHeight="1">
      <c r="A19" s="627"/>
      <c r="B19" s="354" t="s">
        <v>364</v>
      </c>
      <c r="C19" s="367"/>
      <c r="D19" s="367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9"/>
      <c r="AC19" s="34">
        <f t="shared" si="0"/>
      </c>
    </row>
    <row r="20" spans="1:29" ht="27.75" customHeight="1">
      <c r="A20" s="627"/>
      <c r="B20" s="354" t="s">
        <v>365</v>
      </c>
      <c r="C20" s="367"/>
      <c r="D20" s="367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9"/>
      <c r="AC20" s="34">
        <f t="shared" si="0"/>
      </c>
    </row>
    <row r="21" spans="1:29" ht="13.5" customHeight="1">
      <c r="A21" s="627"/>
      <c r="B21" s="354" t="s">
        <v>366</v>
      </c>
      <c r="C21" s="367"/>
      <c r="D21" s="367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9"/>
      <c r="AC21" s="34">
        <f t="shared" si="0"/>
      </c>
    </row>
    <row r="22" spans="1:29" ht="25.5" customHeight="1" thickBot="1">
      <c r="A22" s="357">
        <v>5</v>
      </c>
      <c r="B22" s="358" t="s">
        <v>367</v>
      </c>
      <c r="C22" s="376"/>
      <c r="D22" s="376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8"/>
      <c r="AC22" s="34">
        <f>IF(C22&lt;&gt;SUM(D22:I22)+L22+M22+N22+AA22+AB22,"L","")</f>
      </c>
    </row>
    <row r="23" spans="2:28" ht="18.75" thickTop="1">
      <c r="B23" s="14"/>
      <c r="C23" s="14"/>
      <c r="D23" s="14"/>
      <c r="E23" s="14"/>
      <c r="F23" s="14"/>
      <c r="G23" s="14"/>
      <c r="H23" s="14"/>
      <c r="I23" s="14"/>
      <c r="J23" s="438" t="s">
        <v>440</v>
      </c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636"/>
      <c r="AB23" s="636"/>
    </row>
    <row r="24" spans="2:28" ht="18.75">
      <c r="B24" s="137" t="s">
        <v>105</v>
      </c>
      <c r="C24" s="54"/>
      <c r="D24" s="54"/>
      <c r="E24" s="54"/>
      <c r="F24" s="54"/>
      <c r="G24" s="54"/>
      <c r="H24" s="54"/>
      <c r="I24" s="54"/>
      <c r="J24" s="470" t="s">
        <v>37</v>
      </c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</row>
    <row r="25" spans="2:28" ht="18">
      <c r="B25" s="56"/>
      <c r="C25" s="54"/>
      <c r="D25" s="54"/>
      <c r="E25" s="54"/>
      <c r="F25" s="54"/>
      <c r="G25" s="54"/>
      <c r="H25" s="54"/>
      <c r="I25" s="54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14"/>
    </row>
    <row r="27" ht="15" customHeight="1"/>
  </sheetData>
  <sheetProtection/>
  <mergeCells count="44">
    <mergeCell ref="J25:AA25"/>
    <mergeCell ref="C4:C8"/>
    <mergeCell ref="D4:AB4"/>
    <mergeCell ref="T7:T8"/>
    <mergeCell ref="U7:U8"/>
    <mergeCell ref="AA5:AA8"/>
    <mergeCell ref="J24:AB24"/>
    <mergeCell ref="N5:Z5"/>
    <mergeCell ref="X2:AB2"/>
    <mergeCell ref="E1:W1"/>
    <mergeCell ref="X1:AB1"/>
    <mergeCell ref="E2:W2"/>
    <mergeCell ref="J23:AB23"/>
    <mergeCell ref="P7:P8"/>
    <mergeCell ref="I5:K5"/>
    <mergeCell ref="Z6:Z8"/>
    <mergeCell ref="AB5:AB8"/>
    <mergeCell ref="K6:K8"/>
    <mergeCell ref="E3:W3"/>
    <mergeCell ref="B4:B8"/>
    <mergeCell ref="X7:Y7"/>
    <mergeCell ref="L5:L8"/>
    <mergeCell ref="M5:M8"/>
    <mergeCell ref="R7:R8"/>
    <mergeCell ref="A4:A8"/>
    <mergeCell ref="A1:D1"/>
    <mergeCell ref="A2:D2"/>
    <mergeCell ref="A3:D3"/>
    <mergeCell ref="G5:G8"/>
    <mergeCell ref="W7:W8"/>
    <mergeCell ref="I6:I8"/>
    <mergeCell ref="J6:J8"/>
    <mergeCell ref="Q7:Q8"/>
    <mergeCell ref="V7:V8"/>
    <mergeCell ref="A18:A21"/>
    <mergeCell ref="O6:R6"/>
    <mergeCell ref="O7:O8"/>
    <mergeCell ref="S6:Y6"/>
    <mergeCell ref="S7:S8"/>
    <mergeCell ref="E5:E8"/>
    <mergeCell ref="F5:F8"/>
    <mergeCell ref="D5:D8"/>
    <mergeCell ref="N6:N8"/>
    <mergeCell ref="H5:H8"/>
  </mergeCells>
  <printOptions/>
  <pageMargins left="0.35" right="0.2" top="0.3" bottom="0.25" header="0.25" footer="0.1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P18" sqref="P18"/>
    </sheetView>
  </sheetViews>
  <sheetFormatPr defaultColWidth="8.83203125" defaultRowHeight="18"/>
  <cols>
    <col min="1" max="1" width="27.16015625" style="5" customWidth="1"/>
    <col min="2" max="15" width="6.08203125" style="35" customWidth="1"/>
    <col min="16" max="22" width="2.66015625" style="19" customWidth="1"/>
    <col min="23" max="29" width="2.66015625" style="5" customWidth="1"/>
    <col min="30" max="16384" width="8.83203125" style="5" customWidth="1"/>
  </cols>
  <sheetData>
    <row r="1" spans="1:15" ht="23.25" customHeight="1">
      <c r="A1" s="264" t="s">
        <v>6</v>
      </c>
      <c r="B1" s="643" t="s">
        <v>36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 t="s">
        <v>9</v>
      </c>
      <c r="N1" s="643"/>
      <c r="O1" s="643"/>
    </row>
    <row r="2" spans="1:15" ht="18" customHeight="1">
      <c r="A2" s="265" t="s">
        <v>7</v>
      </c>
      <c r="B2" s="653" t="s">
        <v>428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266"/>
      <c r="N2" s="266"/>
      <c r="O2" s="266"/>
    </row>
    <row r="3" spans="1:15" ht="19.5" customHeight="1">
      <c r="A3" s="270" t="s">
        <v>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654" t="s">
        <v>252</v>
      </c>
      <c r="O3" s="655"/>
    </row>
    <row r="4" spans="2:15" ht="15.75" thickBo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22" ht="45" customHeight="1" thickTop="1">
      <c r="A5" s="638" t="s">
        <v>40</v>
      </c>
      <c r="B5" s="547" t="s">
        <v>10</v>
      </c>
      <c r="C5" s="547" t="s">
        <v>11</v>
      </c>
      <c r="D5" s="547" t="s">
        <v>1</v>
      </c>
      <c r="E5" s="547" t="s">
        <v>12</v>
      </c>
      <c r="F5" s="644" t="s">
        <v>13</v>
      </c>
      <c r="G5" s="644"/>
      <c r="H5" s="644"/>
      <c r="I5" s="644"/>
      <c r="J5" s="645" t="s">
        <v>14</v>
      </c>
      <c r="K5" s="646"/>
      <c r="L5" s="649" t="s">
        <v>15</v>
      </c>
      <c r="M5" s="650"/>
      <c r="N5" s="656" t="s">
        <v>16</v>
      </c>
      <c r="O5" s="657"/>
      <c r="P5" s="275"/>
      <c r="Q5" s="275"/>
      <c r="R5" s="275"/>
      <c r="S5" s="275"/>
      <c r="T5" s="275"/>
      <c r="U5" s="275"/>
      <c r="V5" s="275"/>
    </row>
    <row r="6" spans="1:22" s="285" customFormat="1" ht="21.75" customHeight="1">
      <c r="A6" s="639"/>
      <c r="B6" s="641"/>
      <c r="C6" s="641"/>
      <c r="D6" s="641"/>
      <c r="E6" s="641"/>
      <c r="F6" s="637" t="s">
        <v>0</v>
      </c>
      <c r="G6" s="637"/>
      <c r="H6" s="637" t="s">
        <v>219</v>
      </c>
      <c r="I6" s="637"/>
      <c r="J6" s="647"/>
      <c r="K6" s="648"/>
      <c r="L6" s="651"/>
      <c r="M6" s="652"/>
      <c r="N6" s="658"/>
      <c r="O6" s="659"/>
      <c r="P6" s="284"/>
      <c r="Q6" s="284"/>
      <c r="R6" s="284"/>
      <c r="S6" s="284"/>
      <c r="T6" s="284"/>
      <c r="U6" s="284"/>
      <c r="V6" s="284"/>
    </row>
    <row r="7" spans="1:22" s="274" customFormat="1" ht="27.75" customHeight="1">
      <c r="A7" s="640"/>
      <c r="B7" s="642"/>
      <c r="C7" s="642"/>
      <c r="D7" s="642"/>
      <c r="E7" s="642"/>
      <c r="F7" s="282" t="s">
        <v>2</v>
      </c>
      <c r="G7" s="282" t="s">
        <v>3</v>
      </c>
      <c r="H7" s="282" t="s">
        <v>2</v>
      </c>
      <c r="I7" s="282" t="s">
        <v>3</v>
      </c>
      <c r="J7" s="245" t="s">
        <v>17</v>
      </c>
      <c r="K7" s="282" t="s">
        <v>18</v>
      </c>
      <c r="L7" s="245" t="s">
        <v>19</v>
      </c>
      <c r="M7" s="282" t="s">
        <v>18</v>
      </c>
      <c r="N7" s="282" t="s">
        <v>17</v>
      </c>
      <c r="O7" s="283" t="s">
        <v>18</v>
      </c>
      <c r="P7" s="276"/>
      <c r="Q7" s="276"/>
      <c r="R7" s="276"/>
      <c r="S7" s="276"/>
      <c r="T7" s="276"/>
      <c r="U7" s="276"/>
      <c r="V7" s="276"/>
    </row>
    <row r="8" spans="1:22" s="274" customFormat="1" ht="13.5" customHeight="1" thickBot="1">
      <c r="A8" s="314">
        <v>1</v>
      </c>
      <c r="B8" s="315">
        <v>2</v>
      </c>
      <c r="C8" s="315">
        <v>3</v>
      </c>
      <c r="D8" s="315">
        <v>4</v>
      </c>
      <c r="E8" s="315">
        <v>5</v>
      </c>
      <c r="F8" s="323">
        <v>6</v>
      </c>
      <c r="G8" s="323">
        <v>7</v>
      </c>
      <c r="H8" s="323">
        <v>8</v>
      </c>
      <c r="I8" s="323">
        <v>9</v>
      </c>
      <c r="J8" s="316">
        <v>10</v>
      </c>
      <c r="K8" s="316">
        <v>11</v>
      </c>
      <c r="L8" s="316">
        <v>12</v>
      </c>
      <c r="M8" s="316">
        <v>13</v>
      </c>
      <c r="N8" s="316">
        <v>14</v>
      </c>
      <c r="O8" s="317">
        <v>15</v>
      </c>
      <c r="P8" s="276"/>
      <c r="Q8" s="276"/>
      <c r="R8" s="276"/>
      <c r="S8" s="276"/>
      <c r="T8" s="276"/>
      <c r="U8" s="276"/>
      <c r="V8" s="276"/>
    </row>
    <row r="9" spans="1:29" ht="16.5" thickTop="1">
      <c r="A9" s="263" t="s">
        <v>4</v>
      </c>
      <c r="B9" s="238"/>
      <c r="C9" s="238"/>
      <c r="D9" s="238"/>
      <c r="E9" s="238"/>
      <c r="F9" s="277"/>
      <c r="G9" s="277"/>
      <c r="H9" s="277"/>
      <c r="I9" s="277"/>
      <c r="J9" s="277"/>
      <c r="K9" s="277"/>
      <c r="L9" s="277"/>
      <c r="M9" s="277"/>
      <c r="N9" s="277"/>
      <c r="O9" s="278"/>
      <c r="P9" s="275">
        <f>IF(B9&lt;&gt;B16,"L","")</f>
      </c>
      <c r="Q9" s="275">
        <f aca="true" t="shared" si="0" ref="Q9:AC9">IF(C9&lt;&gt;C16,"L","")</f>
      </c>
      <c r="R9" s="275">
        <f t="shared" si="0"/>
      </c>
      <c r="S9" s="275">
        <f t="shared" si="0"/>
      </c>
      <c r="T9" s="275">
        <f t="shared" si="0"/>
      </c>
      <c r="U9" s="275">
        <f t="shared" si="0"/>
      </c>
      <c r="V9" s="275">
        <f t="shared" si="0"/>
      </c>
      <c r="W9" s="275">
        <f t="shared" si="0"/>
      </c>
      <c r="X9" s="275">
        <f t="shared" si="0"/>
      </c>
      <c r="Y9" s="275">
        <f t="shared" si="0"/>
      </c>
      <c r="Z9" s="275">
        <f t="shared" si="0"/>
      </c>
      <c r="AA9" s="275">
        <f t="shared" si="0"/>
      </c>
      <c r="AB9" s="275">
        <f t="shared" si="0"/>
      </c>
      <c r="AC9" s="275">
        <f t="shared" si="0"/>
      </c>
    </row>
    <row r="10" spans="1:22" ht="15.75" customHeight="1">
      <c r="A10" s="230" t="s">
        <v>35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79"/>
      <c r="P10" s="275"/>
      <c r="Q10" s="275"/>
      <c r="R10" s="275"/>
      <c r="S10" s="275"/>
      <c r="T10" s="275"/>
      <c r="U10" s="275"/>
      <c r="V10" s="275"/>
    </row>
    <row r="11" spans="1:22" ht="15.75" customHeight="1">
      <c r="A11" s="286" t="s">
        <v>20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79"/>
      <c r="P11" s="275"/>
      <c r="Q11" s="275"/>
      <c r="R11" s="275"/>
      <c r="S11" s="275"/>
      <c r="T11" s="275"/>
      <c r="U11" s="275"/>
      <c r="V11" s="275"/>
    </row>
    <row r="12" spans="1:22" ht="15.75" customHeight="1">
      <c r="A12" s="286" t="s">
        <v>110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79"/>
      <c r="P12" s="275"/>
      <c r="Q12" s="275"/>
      <c r="R12" s="275"/>
      <c r="S12" s="275"/>
      <c r="T12" s="275"/>
      <c r="U12" s="275"/>
      <c r="V12" s="275"/>
    </row>
    <row r="13" spans="1:22" ht="15.75" customHeight="1">
      <c r="A13" s="286" t="s">
        <v>21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79"/>
      <c r="P13" s="275"/>
      <c r="Q13" s="275"/>
      <c r="R13" s="275"/>
      <c r="S13" s="275"/>
      <c r="T13" s="275"/>
      <c r="U13" s="275"/>
      <c r="V13" s="275"/>
    </row>
    <row r="14" spans="1:22" ht="15.75" customHeight="1">
      <c r="A14" s="286" t="s">
        <v>22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79"/>
      <c r="P14" s="275"/>
      <c r="Q14" s="275"/>
      <c r="R14" s="275"/>
      <c r="S14" s="275"/>
      <c r="T14" s="275"/>
      <c r="U14" s="275"/>
      <c r="V14" s="275"/>
    </row>
    <row r="15" spans="1:22" ht="15.75" customHeight="1">
      <c r="A15" s="230" t="s">
        <v>23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79"/>
      <c r="P15" s="275"/>
      <c r="Q15" s="275"/>
      <c r="R15" s="275"/>
      <c r="S15" s="275"/>
      <c r="T15" s="275"/>
      <c r="U15" s="275"/>
      <c r="V15" s="275"/>
    </row>
    <row r="16" spans="1:29" ht="15.75" customHeight="1">
      <c r="A16" s="228" t="s">
        <v>24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289"/>
      <c r="P16" s="275">
        <f>IF(B16&lt;&gt;B9,"L","")</f>
      </c>
      <c r="Q16" s="275">
        <f aca="true" t="shared" si="1" ref="Q16:AC16">IF(C16&lt;&gt;C9,"L","")</f>
      </c>
      <c r="R16" s="275">
        <f t="shared" si="1"/>
      </c>
      <c r="S16" s="275">
        <f t="shared" si="1"/>
      </c>
      <c r="T16" s="275">
        <f t="shared" si="1"/>
      </c>
      <c r="U16" s="275">
        <f t="shared" si="1"/>
      </c>
      <c r="V16" s="275">
        <f t="shared" si="1"/>
      </c>
      <c r="W16" s="275">
        <f t="shared" si="1"/>
      </c>
      <c r="X16" s="275">
        <f t="shared" si="1"/>
      </c>
      <c r="Y16" s="275">
        <f t="shared" si="1"/>
      </c>
      <c r="Z16" s="275">
        <f t="shared" si="1"/>
      </c>
      <c r="AA16" s="275">
        <f t="shared" si="1"/>
      </c>
      <c r="AB16" s="275">
        <f t="shared" si="1"/>
      </c>
      <c r="AC16" s="275">
        <f t="shared" si="1"/>
      </c>
    </row>
    <row r="17" spans="1:22" ht="15.75" customHeight="1">
      <c r="A17" s="225" t="s">
        <v>139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79"/>
      <c r="P17" s="275"/>
      <c r="Q17" s="275"/>
      <c r="R17" s="275"/>
      <c r="S17" s="275"/>
      <c r="T17" s="275"/>
      <c r="U17" s="275"/>
      <c r="V17" s="275"/>
    </row>
    <row r="18" spans="1:22" ht="15.75" customHeight="1">
      <c r="A18" s="225" t="s">
        <v>132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79"/>
      <c r="P18" s="275"/>
      <c r="Q18" s="275"/>
      <c r="R18" s="275"/>
      <c r="S18" s="275"/>
      <c r="T18" s="275"/>
      <c r="U18" s="275"/>
      <c r="V18" s="275"/>
    </row>
    <row r="19" spans="1:22" ht="15.75" customHeight="1">
      <c r="A19" s="225" t="s">
        <v>133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79"/>
      <c r="P19" s="275"/>
      <c r="Q19" s="275"/>
      <c r="R19" s="275"/>
      <c r="S19" s="275"/>
      <c r="T19" s="275"/>
      <c r="U19" s="275"/>
      <c r="V19" s="275"/>
    </row>
    <row r="20" spans="1:22" ht="15.75" customHeight="1">
      <c r="A20" s="225" t="s">
        <v>134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79"/>
      <c r="P20" s="275"/>
      <c r="Q20" s="275"/>
      <c r="R20" s="275"/>
      <c r="S20" s="275"/>
      <c r="T20" s="275"/>
      <c r="U20" s="275"/>
      <c r="V20" s="275"/>
    </row>
    <row r="21" spans="1:22" ht="15.75" customHeight="1">
      <c r="A21" s="225" t="s">
        <v>135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79"/>
      <c r="P21" s="275"/>
      <c r="Q21" s="275"/>
      <c r="R21" s="275"/>
      <c r="S21" s="275"/>
      <c r="T21" s="275"/>
      <c r="U21" s="275"/>
      <c r="V21" s="275"/>
    </row>
    <row r="22" spans="1:22" ht="15.75" customHeight="1">
      <c r="A22" s="225" t="s">
        <v>136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79"/>
      <c r="P22" s="275"/>
      <c r="Q22" s="275"/>
      <c r="R22" s="275"/>
      <c r="S22" s="275"/>
      <c r="T22" s="275"/>
      <c r="U22" s="275"/>
      <c r="V22" s="275"/>
    </row>
    <row r="23" spans="1:22" ht="15.75" customHeight="1">
      <c r="A23" s="225" t="s">
        <v>137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79"/>
      <c r="P23" s="275"/>
      <c r="Q23" s="275"/>
      <c r="R23" s="275"/>
      <c r="S23" s="275"/>
      <c r="T23" s="275"/>
      <c r="U23" s="275"/>
      <c r="V23" s="275"/>
    </row>
    <row r="24" spans="1:22" ht="15.75" customHeight="1">
      <c r="A24" s="225" t="s">
        <v>138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80"/>
      <c r="P24" s="275"/>
      <c r="Q24" s="275"/>
      <c r="R24" s="275"/>
      <c r="S24" s="275"/>
      <c r="T24" s="275"/>
      <c r="U24" s="275"/>
      <c r="V24" s="275"/>
    </row>
    <row r="25" spans="1:29" ht="15.75" customHeight="1">
      <c r="A25" s="228" t="s">
        <v>25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9"/>
      <c r="P25" s="275">
        <f>IF(B25&gt;B9,"L","")</f>
      </c>
      <c r="Q25" s="275">
        <f aca="true" t="shared" si="2" ref="Q25:AC25">IF(C25&gt;C9,"L","")</f>
      </c>
      <c r="R25" s="275">
        <f t="shared" si="2"/>
      </c>
      <c r="S25" s="275">
        <f t="shared" si="2"/>
      </c>
      <c r="T25" s="275">
        <f t="shared" si="2"/>
      </c>
      <c r="U25" s="275">
        <f t="shared" si="2"/>
      </c>
      <c r="V25" s="275">
        <f t="shared" si="2"/>
      </c>
      <c r="W25" s="275">
        <f t="shared" si="2"/>
      </c>
      <c r="X25" s="275">
        <f t="shared" si="2"/>
      </c>
      <c r="Y25" s="275">
        <f t="shared" si="2"/>
      </c>
      <c r="Z25" s="275">
        <f t="shared" si="2"/>
      </c>
      <c r="AA25" s="275">
        <f t="shared" si="2"/>
      </c>
      <c r="AB25" s="275">
        <f t="shared" si="2"/>
      </c>
      <c r="AC25" s="275">
        <f t="shared" si="2"/>
      </c>
    </row>
    <row r="26" spans="1:22" ht="30" customHeight="1">
      <c r="A26" s="313" t="s">
        <v>146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79"/>
      <c r="P26" s="275"/>
      <c r="Q26" s="275"/>
      <c r="R26" s="275"/>
      <c r="S26" s="275"/>
      <c r="T26" s="275"/>
      <c r="U26" s="275"/>
      <c r="V26" s="275"/>
    </row>
    <row r="27" spans="1:22" ht="15.75" customHeight="1">
      <c r="A27" s="225" t="s">
        <v>147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79"/>
      <c r="P27" s="275"/>
      <c r="Q27" s="275"/>
      <c r="R27" s="275"/>
      <c r="S27" s="275"/>
      <c r="T27" s="275"/>
      <c r="U27" s="275"/>
      <c r="V27" s="275"/>
    </row>
    <row r="28" spans="1:22" ht="15.75" customHeight="1">
      <c r="A28" s="225" t="s">
        <v>148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79"/>
      <c r="P28" s="275"/>
      <c r="Q28" s="275"/>
      <c r="R28" s="275"/>
      <c r="S28" s="275"/>
      <c r="T28" s="275"/>
      <c r="U28" s="275"/>
      <c r="V28" s="275"/>
    </row>
    <row r="29" spans="1:22" ht="15.75" customHeight="1">
      <c r="A29" s="225" t="s">
        <v>149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79"/>
      <c r="P29" s="275"/>
      <c r="Q29" s="275"/>
      <c r="R29" s="275"/>
      <c r="S29" s="275"/>
      <c r="T29" s="275"/>
      <c r="U29" s="275"/>
      <c r="V29" s="275"/>
    </row>
    <row r="30" spans="1:22" ht="15.75" customHeight="1">
      <c r="A30" s="225" t="s">
        <v>150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79"/>
      <c r="P30" s="275"/>
      <c r="Q30" s="275"/>
      <c r="R30" s="275"/>
      <c r="S30" s="275"/>
      <c r="T30" s="275"/>
      <c r="U30" s="275"/>
      <c r="V30" s="275"/>
    </row>
    <row r="31" spans="1:22" ht="15.75" customHeight="1" thickBot="1">
      <c r="A31" s="287" t="s">
        <v>26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2"/>
      <c r="P31" s="275"/>
      <c r="Q31" s="275"/>
      <c r="R31" s="275"/>
      <c r="S31" s="275"/>
      <c r="T31" s="275"/>
      <c r="U31" s="275"/>
      <c r="V31" s="275"/>
    </row>
    <row r="32" spans="1:29" ht="15.75" customHeight="1" thickTop="1">
      <c r="A32" s="318" t="s">
        <v>33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20"/>
      <c r="P32" s="275">
        <f>IF(B32&gt;B9,"L","")</f>
      </c>
      <c r="Q32" s="275">
        <f aca="true" t="shared" si="3" ref="Q32:AC32">IF(C32&gt;C9,"L","")</f>
      </c>
      <c r="R32" s="275">
        <f t="shared" si="3"/>
      </c>
      <c r="S32" s="275">
        <f t="shared" si="3"/>
      </c>
      <c r="T32" s="275">
        <f t="shared" si="3"/>
      </c>
      <c r="U32" s="275">
        <f t="shared" si="3"/>
      </c>
      <c r="V32" s="275">
        <f t="shared" si="3"/>
      </c>
      <c r="W32" s="275">
        <f t="shared" si="3"/>
      </c>
      <c r="X32" s="275">
        <f t="shared" si="3"/>
      </c>
      <c r="Y32" s="275">
        <f t="shared" si="3"/>
      </c>
      <c r="Z32" s="275">
        <f t="shared" si="3"/>
      </c>
      <c r="AA32" s="275">
        <f t="shared" si="3"/>
      </c>
      <c r="AB32" s="275">
        <f t="shared" si="3"/>
      </c>
      <c r="AC32" s="275">
        <f t="shared" si="3"/>
      </c>
    </row>
    <row r="33" spans="1:22" ht="15.75" customHeight="1">
      <c r="A33" s="225" t="s">
        <v>27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79"/>
      <c r="P33" s="275"/>
      <c r="Q33" s="275"/>
      <c r="R33" s="275"/>
      <c r="S33" s="275"/>
      <c r="T33" s="275"/>
      <c r="U33" s="275"/>
      <c r="V33" s="275"/>
    </row>
    <row r="34" spans="1:22" ht="15.75" customHeight="1">
      <c r="A34" s="225" t="s">
        <v>154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79"/>
      <c r="P34" s="275"/>
      <c r="Q34" s="275"/>
      <c r="R34" s="275"/>
      <c r="S34" s="275"/>
      <c r="T34" s="275"/>
      <c r="U34" s="275"/>
      <c r="V34" s="275"/>
    </row>
    <row r="35" spans="1:29" ht="15.75" customHeight="1">
      <c r="A35" s="135" t="s">
        <v>34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289"/>
      <c r="P35" s="275">
        <f>IF(B35&gt;B9,"L","")</f>
      </c>
      <c r="Q35" s="275">
        <f aca="true" t="shared" si="4" ref="Q35:AC35">IF(C35&gt;C9,"L","")</f>
      </c>
      <c r="R35" s="275">
        <f t="shared" si="4"/>
      </c>
      <c r="S35" s="275">
        <f t="shared" si="4"/>
      </c>
      <c r="T35" s="275">
        <f t="shared" si="4"/>
      </c>
      <c r="U35" s="275">
        <f t="shared" si="4"/>
      </c>
      <c r="V35" s="275">
        <f t="shared" si="4"/>
      </c>
      <c r="W35" s="275">
        <f t="shared" si="4"/>
      </c>
      <c r="X35" s="275">
        <f t="shared" si="4"/>
      </c>
      <c r="Y35" s="275">
        <f t="shared" si="4"/>
      </c>
      <c r="Z35" s="275">
        <f t="shared" si="4"/>
      </c>
      <c r="AA35" s="275">
        <f t="shared" si="4"/>
      </c>
      <c r="AB35" s="275">
        <f t="shared" si="4"/>
      </c>
      <c r="AC35" s="275">
        <f t="shared" si="4"/>
      </c>
    </row>
    <row r="36" spans="1:22" ht="15.75" customHeight="1">
      <c r="A36" s="225" t="s">
        <v>28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79"/>
      <c r="P36" s="275"/>
      <c r="Q36" s="275"/>
      <c r="R36" s="275"/>
      <c r="S36" s="275"/>
      <c r="T36" s="275"/>
      <c r="U36" s="275"/>
      <c r="V36" s="275"/>
    </row>
    <row r="37" spans="1:22" ht="15.75" customHeight="1">
      <c r="A37" s="225" t="s">
        <v>147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79"/>
      <c r="P37" s="275"/>
      <c r="Q37" s="275"/>
      <c r="R37" s="275"/>
      <c r="S37" s="275"/>
      <c r="T37" s="275"/>
      <c r="U37" s="275"/>
      <c r="V37" s="275"/>
    </row>
    <row r="38" spans="1:22" ht="15.75" customHeight="1">
      <c r="A38" s="225" t="s">
        <v>29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79"/>
      <c r="P38" s="275"/>
      <c r="Q38" s="275"/>
      <c r="R38" s="275"/>
      <c r="S38" s="275"/>
      <c r="T38" s="275"/>
      <c r="U38" s="275"/>
      <c r="V38" s="275"/>
    </row>
    <row r="39" spans="1:29" ht="15.75" customHeight="1">
      <c r="A39" s="135" t="s">
        <v>338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275">
        <f>IF(B39&gt;B9,"L","")</f>
      </c>
      <c r="Q39" s="275">
        <f aca="true" t="shared" si="5" ref="Q39:AC39">IF(C39&gt;C9,"L","")</f>
      </c>
      <c r="R39" s="275">
        <f t="shared" si="5"/>
      </c>
      <c r="S39" s="275">
        <f t="shared" si="5"/>
      </c>
      <c r="T39" s="275">
        <f t="shared" si="5"/>
      </c>
      <c r="U39" s="275">
        <f t="shared" si="5"/>
      </c>
      <c r="V39" s="275">
        <f t="shared" si="5"/>
      </c>
      <c r="W39" s="275">
        <f t="shared" si="5"/>
      </c>
      <c r="X39" s="275">
        <f t="shared" si="5"/>
      </c>
      <c r="Y39" s="275">
        <f t="shared" si="5"/>
      </c>
      <c r="Z39" s="275">
        <f t="shared" si="5"/>
      </c>
      <c r="AA39" s="275">
        <f t="shared" si="5"/>
      </c>
      <c r="AB39" s="275">
        <f t="shared" si="5"/>
      </c>
      <c r="AC39" s="275">
        <f t="shared" si="5"/>
      </c>
    </row>
    <row r="40" spans="1:22" ht="15.75" customHeight="1">
      <c r="A40" s="225" t="s">
        <v>30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79"/>
      <c r="P40" s="275"/>
      <c r="Q40" s="275"/>
      <c r="R40" s="275"/>
      <c r="S40" s="275"/>
      <c r="T40" s="275"/>
      <c r="U40" s="275"/>
      <c r="V40" s="275"/>
    </row>
    <row r="41" spans="1:22" ht="15.75" customHeight="1">
      <c r="A41" s="225" t="s">
        <v>339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79"/>
      <c r="P41" s="275"/>
      <c r="Q41" s="275"/>
      <c r="R41" s="275"/>
      <c r="S41" s="275"/>
      <c r="T41" s="275"/>
      <c r="U41" s="275"/>
      <c r="V41" s="275"/>
    </row>
    <row r="42" spans="1:22" ht="15.75" customHeight="1">
      <c r="A42" s="225" t="s">
        <v>31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79"/>
      <c r="P42" s="275"/>
      <c r="Q42" s="275"/>
      <c r="R42" s="275"/>
      <c r="S42" s="275"/>
      <c r="T42" s="275"/>
      <c r="U42" s="275"/>
      <c r="V42" s="275"/>
    </row>
    <row r="43" spans="1:22" ht="15.75" customHeight="1" thickBot="1">
      <c r="A43" s="287" t="s">
        <v>32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81"/>
      <c r="P43" s="275"/>
      <c r="Q43" s="275"/>
      <c r="R43" s="275"/>
      <c r="S43" s="275"/>
      <c r="T43" s="275"/>
      <c r="U43" s="275"/>
      <c r="V43" s="275"/>
    </row>
    <row r="44" ht="15.75" thickTop="1"/>
    <row r="45" spans="1:15" ht="27" customHeight="1">
      <c r="A45" s="14"/>
      <c r="B45" s="463" t="s">
        <v>441</v>
      </c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</row>
    <row r="46" spans="1:15" ht="25.5" customHeight="1">
      <c r="A46" s="217" t="s">
        <v>105</v>
      </c>
      <c r="B46" s="470" t="s">
        <v>5</v>
      </c>
      <c r="C46" s="565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</row>
    <row r="47" spans="1:15" ht="18">
      <c r="A47" s="31"/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</row>
    <row r="48" spans="1:15" ht="18">
      <c r="A48" s="3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8">
      <c r="A49" s="3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8">
      <c r="A50" s="3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8.75" customHeight="1">
      <c r="A51" s="46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" customHeight="1">
      <c r="A52" s="46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21.75" customHeight="1">
      <c r="A53" s="31"/>
      <c r="B53" s="460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</row>
  </sheetData>
  <sheetProtection/>
  <mergeCells count="20">
    <mergeCell ref="M1:O1"/>
    <mergeCell ref="F5:I5"/>
    <mergeCell ref="E5:E7"/>
    <mergeCell ref="J5:K6"/>
    <mergeCell ref="L5:M6"/>
    <mergeCell ref="B1:L1"/>
    <mergeCell ref="B2:L2"/>
    <mergeCell ref="N3:O3"/>
    <mergeCell ref="N5:O6"/>
    <mergeCell ref="F6:G6"/>
    <mergeCell ref="H6:I6"/>
    <mergeCell ref="B53:O53"/>
    <mergeCell ref="B47:O47"/>
    <mergeCell ref="A51:A52"/>
    <mergeCell ref="B45:O45"/>
    <mergeCell ref="B46:O46"/>
    <mergeCell ref="A5:A7"/>
    <mergeCell ref="B5:B7"/>
    <mergeCell ref="C5:C7"/>
    <mergeCell ref="D5:D7"/>
  </mergeCells>
  <printOptions/>
  <pageMargins left="0.35" right="0.25" top="0.45" bottom="0.3" header="0.25" footer="0.2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7"/>
  <sheetViews>
    <sheetView zoomScale="90" zoomScaleNormal="90" zoomScalePageLayoutView="0" workbookViewId="0" topLeftCell="A16">
      <selection activeCell="S39" sqref="S39"/>
    </sheetView>
  </sheetViews>
  <sheetFormatPr defaultColWidth="8.83203125" defaultRowHeight="18"/>
  <cols>
    <col min="1" max="1" width="34.66015625" style="5" customWidth="1"/>
    <col min="2" max="2" width="5.25" style="35" customWidth="1"/>
    <col min="3" max="3" width="5.75" style="35" customWidth="1"/>
    <col min="4" max="9" width="5.08203125" style="35" customWidth="1"/>
    <col min="10" max="16" width="2.91015625" style="11" customWidth="1"/>
    <col min="17" max="17" width="2.66015625" style="11" customWidth="1"/>
    <col min="18" max="16384" width="8.83203125" style="5" customWidth="1"/>
  </cols>
  <sheetData>
    <row r="1" spans="1:16" ht="23.25" customHeight="1">
      <c r="A1" s="660" t="s">
        <v>324</v>
      </c>
      <c r="B1" s="661"/>
      <c r="C1" s="661"/>
      <c r="D1" s="661"/>
      <c r="E1" s="661"/>
      <c r="F1" s="661"/>
      <c r="G1" s="661"/>
      <c r="H1" s="661"/>
      <c r="I1" s="661"/>
      <c r="J1" s="275"/>
      <c r="K1" s="275"/>
      <c r="L1" s="275"/>
      <c r="M1" s="275"/>
      <c r="N1" s="275"/>
      <c r="O1" s="275"/>
      <c r="P1" s="275"/>
    </row>
    <row r="2" spans="1:16" ht="18" customHeight="1">
      <c r="A2" s="669" t="s">
        <v>442</v>
      </c>
      <c r="B2" s="669"/>
      <c r="C2" s="669"/>
      <c r="D2" s="669"/>
      <c r="E2" s="669"/>
      <c r="F2" s="669"/>
      <c r="G2" s="669"/>
      <c r="H2" s="669"/>
      <c r="I2" s="669"/>
      <c r="J2" s="275"/>
      <c r="K2" s="275"/>
      <c r="L2" s="275"/>
      <c r="M2" s="275"/>
      <c r="N2" s="275"/>
      <c r="O2" s="275"/>
      <c r="P2" s="275"/>
    </row>
    <row r="3" spans="1:16" ht="15.75">
      <c r="A3" s="662" t="s">
        <v>8</v>
      </c>
      <c r="B3" s="662"/>
      <c r="C3" s="662"/>
      <c r="D3" s="662"/>
      <c r="E3" s="662"/>
      <c r="F3" s="662"/>
      <c r="G3" s="662"/>
      <c r="H3" s="662"/>
      <c r="I3" s="662"/>
      <c r="J3" s="275"/>
      <c r="K3" s="275"/>
      <c r="L3" s="275"/>
      <c r="M3" s="275"/>
      <c r="N3" s="275"/>
      <c r="O3" s="275"/>
      <c r="P3" s="275"/>
    </row>
    <row r="4" spans="1:16" ht="15.75">
      <c r="A4" s="667" t="s">
        <v>321</v>
      </c>
      <c r="B4" s="305"/>
      <c r="C4" s="305"/>
      <c r="D4" s="305"/>
      <c r="E4" s="305"/>
      <c r="F4" s="305"/>
      <c r="G4" s="305"/>
      <c r="H4" s="654" t="s">
        <v>252</v>
      </c>
      <c r="I4" s="670"/>
      <c r="J4" s="275"/>
      <c r="K4" s="275"/>
      <c r="L4" s="275"/>
      <c r="M4" s="275"/>
      <c r="N4" s="275"/>
      <c r="O4" s="275"/>
      <c r="P4" s="275"/>
    </row>
    <row r="5" spans="1:16" ht="16.5" thickBot="1">
      <c r="A5" s="668"/>
      <c r="B5" s="306"/>
      <c r="C5" s="306"/>
      <c r="D5" s="306"/>
      <c r="E5" s="306"/>
      <c r="F5" s="306"/>
      <c r="G5" s="306"/>
      <c r="H5" s="306"/>
      <c r="I5" s="306"/>
      <c r="J5" s="275"/>
      <c r="K5" s="275"/>
      <c r="L5" s="275"/>
      <c r="M5" s="275"/>
      <c r="N5" s="275"/>
      <c r="O5" s="275"/>
      <c r="P5" s="275"/>
    </row>
    <row r="6" spans="1:16" ht="21.75" customHeight="1" thickTop="1">
      <c r="A6" s="663" t="s">
        <v>158</v>
      </c>
      <c r="B6" s="665" t="s">
        <v>10</v>
      </c>
      <c r="C6" s="665" t="s">
        <v>11</v>
      </c>
      <c r="D6" s="665" t="s">
        <v>1</v>
      </c>
      <c r="E6" s="665" t="s">
        <v>320</v>
      </c>
      <c r="F6" s="656" t="s">
        <v>13</v>
      </c>
      <c r="G6" s="656"/>
      <c r="H6" s="656"/>
      <c r="I6" s="657"/>
      <c r="J6" s="275"/>
      <c r="K6" s="275"/>
      <c r="L6" s="275"/>
      <c r="M6" s="275"/>
      <c r="N6" s="275"/>
      <c r="O6" s="275"/>
      <c r="P6" s="275"/>
    </row>
    <row r="7" spans="1:16" ht="21.75" customHeight="1">
      <c r="A7" s="664"/>
      <c r="B7" s="666"/>
      <c r="C7" s="666"/>
      <c r="D7" s="666"/>
      <c r="E7" s="666"/>
      <c r="F7" s="671" t="s">
        <v>0</v>
      </c>
      <c r="G7" s="658"/>
      <c r="H7" s="658" t="s">
        <v>219</v>
      </c>
      <c r="I7" s="659"/>
      <c r="J7" s="275"/>
      <c r="K7" s="275"/>
      <c r="L7" s="275"/>
      <c r="M7" s="275"/>
      <c r="N7" s="275"/>
      <c r="O7" s="275"/>
      <c r="P7" s="275"/>
    </row>
    <row r="8" spans="1:16" ht="45" customHeight="1">
      <c r="A8" s="664"/>
      <c r="B8" s="666"/>
      <c r="C8" s="666"/>
      <c r="D8" s="666"/>
      <c r="E8" s="666"/>
      <c r="F8" s="326" t="s">
        <v>2</v>
      </c>
      <c r="G8" s="326" t="s">
        <v>3</v>
      </c>
      <c r="H8" s="326" t="s">
        <v>2</v>
      </c>
      <c r="I8" s="327" t="s">
        <v>3</v>
      </c>
      <c r="J8" s="275"/>
      <c r="K8" s="275"/>
      <c r="L8" s="275"/>
      <c r="M8" s="275"/>
      <c r="N8" s="275"/>
      <c r="O8" s="275"/>
      <c r="P8" s="275"/>
    </row>
    <row r="9" spans="1:16" ht="15" customHeight="1" thickBot="1">
      <c r="A9" s="140">
        <v>1</v>
      </c>
      <c r="B9" s="328">
        <v>2</v>
      </c>
      <c r="C9" s="328">
        <v>3</v>
      </c>
      <c r="D9" s="328">
        <v>4</v>
      </c>
      <c r="E9" s="328">
        <v>5</v>
      </c>
      <c r="F9" s="272">
        <v>6</v>
      </c>
      <c r="G9" s="272">
        <v>7</v>
      </c>
      <c r="H9" s="272">
        <v>8</v>
      </c>
      <c r="I9" s="273">
        <v>9</v>
      </c>
      <c r="J9" s="275"/>
      <c r="K9" s="275"/>
      <c r="L9" s="275"/>
      <c r="M9" s="275"/>
      <c r="N9" s="275"/>
      <c r="O9" s="275"/>
      <c r="P9" s="275"/>
    </row>
    <row r="10" spans="1:17" ht="19.5" customHeight="1" thickTop="1">
      <c r="A10" s="263" t="s">
        <v>4</v>
      </c>
      <c r="B10" s="324"/>
      <c r="C10" s="324"/>
      <c r="D10" s="324"/>
      <c r="E10" s="324"/>
      <c r="F10" s="324"/>
      <c r="G10" s="324"/>
      <c r="H10" s="324"/>
      <c r="I10" s="325"/>
      <c r="J10" s="275">
        <f>IF(OR(B10&lt;&gt;B15,B10&lt;&gt;B24),"L","")</f>
      </c>
      <c r="K10" s="275">
        <f aca="true" t="shared" si="0" ref="K10:Q10">IF(OR(C10&lt;&gt;C15,C10&lt;&gt;C24),"L","")</f>
      </c>
      <c r="L10" s="275">
        <f t="shared" si="0"/>
      </c>
      <c r="M10" s="275">
        <f t="shared" si="0"/>
      </c>
      <c r="N10" s="275">
        <f t="shared" si="0"/>
      </c>
      <c r="O10" s="275">
        <f t="shared" si="0"/>
      </c>
      <c r="P10" s="275">
        <f t="shared" si="0"/>
      </c>
      <c r="Q10" s="275">
        <f t="shared" si="0"/>
      </c>
    </row>
    <row r="11" spans="1:16" ht="16.5" customHeight="1">
      <c r="A11" s="304" t="s">
        <v>182</v>
      </c>
      <c r="B11" s="307"/>
      <c r="C11" s="307"/>
      <c r="D11" s="307"/>
      <c r="E11" s="307"/>
      <c r="F11" s="307"/>
      <c r="G11" s="307"/>
      <c r="H11" s="307"/>
      <c r="I11" s="308"/>
      <c r="J11" s="275"/>
      <c r="K11" s="275"/>
      <c r="L11" s="275"/>
      <c r="M11" s="275"/>
      <c r="N11" s="275"/>
      <c r="O11" s="275"/>
      <c r="P11" s="275"/>
    </row>
    <row r="12" spans="1:16" ht="16.5" customHeight="1">
      <c r="A12" s="304" t="s">
        <v>109</v>
      </c>
      <c r="B12" s="307"/>
      <c r="C12" s="307"/>
      <c r="D12" s="307"/>
      <c r="E12" s="307"/>
      <c r="F12" s="307"/>
      <c r="G12" s="307"/>
      <c r="H12" s="307"/>
      <c r="I12" s="308"/>
      <c r="J12" s="275"/>
      <c r="K12" s="275"/>
      <c r="L12" s="275"/>
      <c r="M12" s="275"/>
      <c r="N12" s="275"/>
      <c r="O12" s="275"/>
      <c r="P12" s="275"/>
    </row>
    <row r="13" spans="1:16" ht="16.5" customHeight="1">
      <c r="A13" s="304" t="s">
        <v>110</v>
      </c>
      <c r="B13" s="307"/>
      <c r="C13" s="307"/>
      <c r="D13" s="307"/>
      <c r="E13" s="307"/>
      <c r="F13" s="307"/>
      <c r="G13" s="307"/>
      <c r="H13" s="307"/>
      <c r="I13" s="308"/>
      <c r="J13" s="275"/>
      <c r="K13" s="275"/>
      <c r="L13" s="275"/>
      <c r="M13" s="275"/>
      <c r="N13" s="275"/>
      <c r="O13" s="275"/>
      <c r="P13" s="275"/>
    </row>
    <row r="14" spans="1:16" ht="16.5" customHeight="1">
      <c r="A14" s="228" t="s">
        <v>322</v>
      </c>
      <c r="B14" s="307"/>
      <c r="C14" s="307"/>
      <c r="D14" s="307"/>
      <c r="E14" s="307"/>
      <c r="F14" s="307"/>
      <c r="G14" s="307"/>
      <c r="H14" s="307"/>
      <c r="I14" s="308"/>
      <c r="J14" s="275"/>
      <c r="K14" s="275"/>
      <c r="L14" s="275"/>
      <c r="M14" s="275"/>
      <c r="N14" s="275"/>
      <c r="O14" s="275"/>
      <c r="P14" s="275"/>
    </row>
    <row r="15" spans="1:16" ht="16.5" customHeight="1">
      <c r="A15" s="135" t="s">
        <v>325</v>
      </c>
      <c r="B15" s="240">
        <f>IF(AND(B16="",B17="",B18="",B19="",B20="",B21="",B22=""),"",SUM(B16:B22))</f>
      </c>
      <c r="C15" s="240">
        <f aca="true" t="shared" si="1" ref="C15:I15">IF(AND(C16="",C17="",C18="",C19="",C20="",C21="",C22=""),"",SUM(C16:C22))</f>
      </c>
      <c r="D15" s="240">
        <f t="shared" si="1"/>
      </c>
      <c r="E15" s="240">
        <f t="shared" si="1"/>
      </c>
      <c r="F15" s="240">
        <f t="shared" si="1"/>
      </c>
      <c r="G15" s="240">
        <f t="shared" si="1"/>
      </c>
      <c r="H15" s="240">
        <f t="shared" si="1"/>
      </c>
      <c r="I15" s="309">
        <f t="shared" si="1"/>
      </c>
      <c r="J15" s="275"/>
      <c r="K15" s="275"/>
      <c r="L15" s="275"/>
      <c r="M15" s="275"/>
      <c r="N15" s="275"/>
      <c r="O15" s="275"/>
      <c r="P15" s="275"/>
    </row>
    <row r="16" spans="1:16" ht="16.5" customHeight="1">
      <c r="A16" s="310" t="s">
        <v>139</v>
      </c>
      <c r="B16" s="307"/>
      <c r="C16" s="307"/>
      <c r="D16" s="307"/>
      <c r="E16" s="307"/>
      <c r="F16" s="307"/>
      <c r="G16" s="307"/>
      <c r="H16" s="307"/>
      <c r="I16" s="308"/>
      <c r="J16" s="275"/>
      <c r="K16" s="275"/>
      <c r="L16" s="275"/>
      <c r="M16" s="275"/>
      <c r="N16" s="275"/>
      <c r="O16" s="275"/>
      <c r="P16" s="275"/>
    </row>
    <row r="17" spans="1:16" ht="16.5" customHeight="1">
      <c r="A17" s="304" t="s">
        <v>132</v>
      </c>
      <c r="B17" s="307"/>
      <c r="C17" s="307"/>
      <c r="D17" s="307"/>
      <c r="E17" s="307"/>
      <c r="F17" s="307"/>
      <c r="G17" s="307"/>
      <c r="H17" s="307"/>
      <c r="I17" s="308"/>
      <c r="J17" s="275"/>
      <c r="K17" s="275"/>
      <c r="L17" s="275"/>
      <c r="M17" s="275"/>
      <c r="N17" s="275"/>
      <c r="O17" s="275"/>
      <c r="P17" s="275"/>
    </row>
    <row r="18" spans="1:16" ht="16.5" customHeight="1">
      <c r="A18" s="304" t="s">
        <v>133</v>
      </c>
      <c r="B18" s="307"/>
      <c r="C18" s="307"/>
      <c r="D18" s="307"/>
      <c r="E18" s="307"/>
      <c r="F18" s="307"/>
      <c r="G18" s="307"/>
      <c r="H18" s="307"/>
      <c r="I18" s="308"/>
      <c r="J18" s="275"/>
      <c r="K18" s="275"/>
      <c r="L18" s="275"/>
      <c r="M18" s="275"/>
      <c r="N18" s="275"/>
      <c r="O18" s="275"/>
      <c r="P18" s="275"/>
    </row>
    <row r="19" spans="1:16" ht="16.5" customHeight="1">
      <c r="A19" s="304" t="s">
        <v>134</v>
      </c>
      <c r="B19" s="307"/>
      <c r="C19" s="307"/>
      <c r="D19" s="307"/>
      <c r="E19" s="307"/>
      <c r="F19" s="307"/>
      <c r="G19" s="307"/>
      <c r="H19" s="307"/>
      <c r="I19" s="308"/>
      <c r="J19" s="275"/>
      <c r="K19" s="275"/>
      <c r="L19" s="275"/>
      <c r="M19" s="275"/>
      <c r="N19" s="275"/>
      <c r="O19" s="275"/>
      <c r="P19" s="275"/>
    </row>
    <row r="20" spans="1:16" ht="16.5" customHeight="1">
      <c r="A20" s="304" t="s">
        <v>135</v>
      </c>
      <c r="B20" s="307"/>
      <c r="C20" s="307"/>
      <c r="D20" s="307"/>
      <c r="E20" s="307"/>
      <c r="F20" s="307"/>
      <c r="G20" s="307"/>
      <c r="H20" s="307"/>
      <c r="I20" s="308"/>
      <c r="J20" s="275"/>
      <c r="K20" s="275"/>
      <c r="L20" s="275"/>
      <c r="M20" s="275"/>
      <c r="N20" s="275"/>
      <c r="O20" s="275"/>
      <c r="P20" s="275"/>
    </row>
    <row r="21" spans="1:16" ht="16.5" customHeight="1">
      <c r="A21" s="304" t="s">
        <v>136</v>
      </c>
      <c r="B21" s="307"/>
      <c r="C21" s="307"/>
      <c r="D21" s="307"/>
      <c r="E21" s="307"/>
      <c r="F21" s="307"/>
      <c r="G21" s="307"/>
      <c r="H21" s="307"/>
      <c r="I21" s="308"/>
      <c r="J21" s="275"/>
      <c r="K21" s="275"/>
      <c r="L21" s="275"/>
      <c r="M21" s="275"/>
      <c r="N21" s="275"/>
      <c r="O21" s="275"/>
      <c r="P21" s="275"/>
    </row>
    <row r="22" spans="1:16" ht="16.5" customHeight="1">
      <c r="A22" s="304" t="s">
        <v>137</v>
      </c>
      <c r="B22" s="307"/>
      <c r="C22" s="307"/>
      <c r="D22" s="307"/>
      <c r="E22" s="307"/>
      <c r="F22" s="307"/>
      <c r="G22" s="307"/>
      <c r="H22" s="307"/>
      <c r="I22" s="308"/>
      <c r="J22" s="275"/>
      <c r="K22" s="275"/>
      <c r="L22" s="275"/>
      <c r="M22" s="275"/>
      <c r="N22" s="275"/>
      <c r="O22" s="275"/>
      <c r="P22" s="275"/>
    </row>
    <row r="23" spans="1:16" ht="16.5" customHeight="1">
      <c r="A23" s="304" t="s">
        <v>138</v>
      </c>
      <c r="B23" s="268">
        <f>IF(OR(B15=0,B15=""),"",(B16*24+B17*33+B18*38+B19*43+B20*48+B21*53+B22*58)/B15)</f>
      </c>
      <c r="C23" s="268">
        <f aca="true" t="shared" si="2" ref="C23:I23">IF(OR(C15=0,C15=""),"",(C16*24+C17*33+C18*38+C19*43+C20*48+C21*53+C22*58)/C15)</f>
      </c>
      <c r="D23" s="268">
        <f t="shared" si="2"/>
      </c>
      <c r="E23" s="268">
        <f t="shared" si="2"/>
      </c>
      <c r="F23" s="268">
        <f t="shared" si="2"/>
      </c>
      <c r="G23" s="268">
        <f t="shared" si="2"/>
      </c>
      <c r="H23" s="268">
        <f t="shared" si="2"/>
      </c>
      <c r="I23" s="280">
        <f t="shared" si="2"/>
      </c>
      <c r="J23" s="275"/>
      <c r="K23" s="275"/>
      <c r="L23" s="275"/>
      <c r="M23" s="275"/>
      <c r="N23" s="275"/>
      <c r="O23" s="275"/>
      <c r="P23" s="275"/>
    </row>
    <row r="24" spans="1:16" ht="16.5" customHeight="1">
      <c r="A24" s="135" t="s">
        <v>326</v>
      </c>
      <c r="B24" s="240">
        <f>IF(AND(B25="",B26="",B27=""),"",B25+B26+B27)</f>
      </c>
      <c r="C24" s="240">
        <f aca="true" t="shared" si="3" ref="C24:I24">IF(AND(C25="",C26="",C27=""),"",C25+C26+C27)</f>
      </c>
      <c r="D24" s="240">
        <f t="shared" si="3"/>
      </c>
      <c r="E24" s="240">
        <f t="shared" si="3"/>
      </c>
      <c r="F24" s="240">
        <f t="shared" si="3"/>
      </c>
      <c r="G24" s="240">
        <f t="shared" si="3"/>
      </c>
      <c r="H24" s="240">
        <f t="shared" si="3"/>
      </c>
      <c r="I24" s="309">
        <f t="shared" si="3"/>
      </c>
      <c r="J24" s="275"/>
      <c r="K24" s="275"/>
      <c r="L24" s="275"/>
      <c r="M24" s="275"/>
      <c r="N24" s="275"/>
      <c r="O24" s="275"/>
      <c r="P24" s="275"/>
    </row>
    <row r="25" spans="1:16" ht="16.5" customHeight="1">
      <c r="A25" s="310" t="s">
        <v>142</v>
      </c>
      <c r="B25" s="307"/>
      <c r="C25" s="307"/>
      <c r="D25" s="307"/>
      <c r="E25" s="307"/>
      <c r="F25" s="307"/>
      <c r="G25" s="307"/>
      <c r="H25" s="307"/>
      <c r="I25" s="308"/>
      <c r="J25" s="275"/>
      <c r="K25" s="275"/>
      <c r="L25" s="275"/>
      <c r="M25" s="275"/>
      <c r="N25" s="275"/>
      <c r="O25" s="275"/>
      <c r="P25" s="275"/>
    </row>
    <row r="26" spans="1:16" ht="16.5" customHeight="1">
      <c r="A26" s="310" t="s">
        <v>143</v>
      </c>
      <c r="B26" s="307"/>
      <c r="C26" s="307"/>
      <c r="D26" s="307"/>
      <c r="E26" s="307"/>
      <c r="F26" s="307"/>
      <c r="G26" s="307"/>
      <c r="H26" s="307"/>
      <c r="I26" s="308"/>
      <c r="J26" s="275"/>
      <c r="K26" s="275"/>
      <c r="L26" s="275"/>
      <c r="M26" s="275"/>
      <c r="N26" s="275"/>
      <c r="O26" s="275"/>
      <c r="P26" s="275"/>
    </row>
    <row r="27" spans="1:16" ht="16.5" customHeight="1">
      <c r="A27" s="310" t="s">
        <v>144</v>
      </c>
      <c r="B27" s="307"/>
      <c r="C27" s="307"/>
      <c r="D27" s="307"/>
      <c r="E27" s="307"/>
      <c r="F27" s="307"/>
      <c r="G27" s="307"/>
      <c r="H27" s="307"/>
      <c r="I27" s="308"/>
      <c r="J27" s="275"/>
      <c r="K27" s="275"/>
      <c r="L27" s="275"/>
      <c r="M27" s="275"/>
      <c r="N27" s="275"/>
      <c r="O27" s="275"/>
      <c r="P27" s="275"/>
    </row>
    <row r="28" spans="1:17" ht="16.5" customHeight="1">
      <c r="A28" s="135" t="s">
        <v>327</v>
      </c>
      <c r="B28" s="240">
        <f>IF(AND(B29="",B30="",B31="",B32="",B33="",B34=""),"",SUM(B29:B34))</f>
      </c>
      <c r="C28" s="240">
        <f aca="true" t="shared" si="4" ref="C28:I28">IF(AND(C29="",C30="",C31="",C32="",C33="",C34=""),"",SUM(C29:C34))</f>
      </c>
      <c r="D28" s="240">
        <f t="shared" si="4"/>
      </c>
      <c r="E28" s="240">
        <f t="shared" si="4"/>
      </c>
      <c r="F28" s="240">
        <f t="shared" si="4"/>
      </c>
      <c r="G28" s="240">
        <f t="shared" si="4"/>
      </c>
      <c r="H28" s="240">
        <f t="shared" si="4"/>
      </c>
      <c r="I28" s="309">
        <f t="shared" si="4"/>
      </c>
      <c r="J28" s="275">
        <f>IF(B28&gt;B10,"L","")</f>
      </c>
      <c r="K28" s="275">
        <f aca="true" t="shared" si="5" ref="K28:Q28">IF(C28&gt;C10,"L","")</f>
      </c>
      <c r="L28" s="275">
        <f t="shared" si="5"/>
      </c>
      <c r="M28" s="275">
        <f t="shared" si="5"/>
      </c>
      <c r="N28" s="275">
        <f t="shared" si="5"/>
      </c>
      <c r="O28" s="275">
        <f t="shared" si="5"/>
      </c>
      <c r="P28" s="275">
        <f t="shared" si="5"/>
      </c>
      <c r="Q28" s="275">
        <f t="shared" si="5"/>
      </c>
    </row>
    <row r="29" spans="1:16" ht="16.5" customHeight="1">
      <c r="A29" s="310" t="s">
        <v>146</v>
      </c>
      <c r="B29" s="307"/>
      <c r="C29" s="307"/>
      <c r="D29" s="307"/>
      <c r="E29" s="307"/>
      <c r="F29" s="307"/>
      <c r="G29" s="307"/>
      <c r="H29" s="307"/>
      <c r="I29" s="308"/>
      <c r="J29" s="275"/>
      <c r="K29" s="275"/>
      <c r="L29" s="275"/>
      <c r="M29" s="275"/>
      <c r="N29" s="275"/>
      <c r="O29" s="275"/>
      <c r="P29" s="275"/>
    </row>
    <row r="30" spans="1:16" ht="16.5" customHeight="1">
      <c r="A30" s="304" t="s">
        <v>147</v>
      </c>
      <c r="B30" s="307"/>
      <c r="C30" s="307"/>
      <c r="D30" s="307"/>
      <c r="E30" s="307"/>
      <c r="F30" s="307"/>
      <c r="G30" s="307"/>
      <c r="H30" s="307"/>
      <c r="I30" s="308"/>
      <c r="J30" s="275"/>
      <c r="K30" s="275"/>
      <c r="L30" s="275"/>
      <c r="M30" s="275"/>
      <c r="N30" s="275"/>
      <c r="O30" s="275"/>
      <c r="P30" s="275"/>
    </row>
    <row r="31" spans="1:16" ht="16.5" customHeight="1">
      <c r="A31" s="304" t="s">
        <v>148</v>
      </c>
      <c r="B31" s="307"/>
      <c r="C31" s="307"/>
      <c r="D31" s="307"/>
      <c r="E31" s="307"/>
      <c r="F31" s="307"/>
      <c r="G31" s="307"/>
      <c r="H31" s="307"/>
      <c r="I31" s="308"/>
      <c r="J31" s="275"/>
      <c r="K31" s="275"/>
      <c r="L31" s="275"/>
      <c r="M31" s="275"/>
      <c r="N31" s="275"/>
      <c r="O31" s="275"/>
      <c r="P31" s="275"/>
    </row>
    <row r="32" spans="1:16" ht="16.5" customHeight="1">
      <c r="A32" s="304" t="s">
        <v>149</v>
      </c>
      <c r="B32" s="307"/>
      <c r="C32" s="307"/>
      <c r="D32" s="307"/>
      <c r="E32" s="307"/>
      <c r="F32" s="307"/>
      <c r="G32" s="307"/>
      <c r="H32" s="307"/>
      <c r="I32" s="308"/>
      <c r="J32" s="275"/>
      <c r="K32" s="275"/>
      <c r="L32" s="275"/>
      <c r="M32" s="275"/>
      <c r="N32" s="275"/>
      <c r="O32" s="275"/>
      <c r="P32" s="275"/>
    </row>
    <row r="33" spans="1:16" ht="16.5" customHeight="1">
      <c r="A33" s="304" t="s">
        <v>150</v>
      </c>
      <c r="B33" s="307"/>
      <c r="C33" s="307"/>
      <c r="D33" s="307"/>
      <c r="E33" s="307"/>
      <c r="F33" s="307"/>
      <c r="G33" s="307"/>
      <c r="H33" s="307"/>
      <c r="I33" s="308"/>
      <c r="J33" s="275"/>
      <c r="K33" s="275"/>
      <c r="L33" s="275"/>
      <c r="M33" s="275"/>
      <c r="N33" s="275"/>
      <c r="O33" s="275"/>
      <c r="P33" s="275"/>
    </row>
    <row r="34" spans="1:16" ht="16.5" customHeight="1">
      <c r="A34" s="304" t="s">
        <v>151</v>
      </c>
      <c r="B34" s="307"/>
      <c r="C34" s="307"/>
      <c r="D34" s="307"/>
      <c r="E34" s="307"/>
      <c r="F34" s="307"/>
      <c r="G34" s="307"/>
      <c r="H34" s="307"/>
      <c r="I34" s="308"/>
      <c r="J34" s="275"/>
      <c r="K34" s="275"/>
      <c r="L34" s="275"/>
      <c r="M34" s="275"/>
      <c r="N34" s="275"/>
      <c r="O34" s="275"/>
      <c r="P34" s="275"/>
    </row>
    <row r="35" spans="1:16" ht="16.5" customHeight="1">
      <c r="A35" s="135" t="s">
        <v>34</v>
      </c>
      <c r="B35" s="240">
        <f>IF(AND(B36="",B37="",B38=""),"",B36+B37+B38)</f>
      </c>
      <c r="C35" s="240">
        <f aca="true" t="shared" si="6" ref="C35:I35">IF(AND(C36="",C37="",C38=""),"",C36+C37+C38)</f>
      </c>
      <c r="D35" s="240">
        <f t="shared" si="6"/>
      </c>
      <c r="E35" s="240">
        <f t="shared" si="6"/>
      </c>
      <c r="F35" s="240">
        <f t="shared" si="6"/>
      </c>
      <c r="G35" s="240">
        <f t="shared" si="6"/>
      </c>
      <c r="H35" s="240">
        <f t="shared" si="6"/>
      </c>
      <c r="I35" s="309">
        <f t="shared" si="6"/>
      </c>
      <c r="J35" s="275"/>
      <c r="K35" s="275"/>
      <c r="L35" s="275"/>
      <c r="M35" s="275"/>
      <c r="N35" s="275"/>
      <c r="O35" s="275"/>
      <c r="P35" s="275"/>
    </row>
    <row r="36" spans="1:16" ht="16.5" customHeight="1">
      <c r="A36" s="310" t="s">
        <v>28</v>
      </c>
      <c r="B36" s="307"/>
      <c r="C36" s="307"/>
      <c r="D36" s="307"/>
      <c r="E36" s="307"/>
      <c r="F36" s="307"/>
      <c r="G36" s="307"/>
      <c r="H36" s="307"/>
      <c r="I36" s="308"/>
      <c r="J36" s="275"/>
      <c r="K36" s="275"/>
      <c r="L36" s="275"/>
      <c r="M36" s="275"/>
      <c r="N36" s="275"/>
      <c r="O36" s="275"/>
      <c r="P36" s="275"/>
    </row>
    <row r="37" spans="1:16" ht="16.5" customHeight="1">
      <c r="A37" s="310" t="s">
        <v>147</v>
      </c>
      <c r="B37" s="307"/>
      <c r="C37" s="307"/>
      <c r="D37" s="307"/>
      <c r="E37" s="307"/>
      <c r="F37" s="307"/>
      <c r="G37" s="307"/>
      <c r="H37" s="307"/>
      <c r="I37" s="308"/>
      <c r="J37" s="275"/>
      <c r="K37" s="275"/>
      <c r="L37" s="275"/>
      <c r="M37" s="275"/>
      <c r="N37" s="275"/>
      <c r="O37" s="275"/>
      <c r="P37" s="275"/>
    </row>
    <row r="38" spans="1:16" ht="16.5" customHeight="1" thickBot="1">
      <c r="A38" s="311" t="s">
        <v>29</v>
      </c>
      <c r="B38" s="269"/>
      <c r="C38" s="269"/>
      <c r="D38" s="269"/>
      <c r="E38" s="269"/>
      <c r="F38" s="269"/>
      <c r="G38" s="269"/>
      <c r="H38" s="269"/>
      <c r="I38" s="281"/>
      <c r="J38" s="275"/>
      <c r="K38" s="275"/>
      <c r="L38" s="275"/>
      <c r="M38" s="275"/>
      <c r="N38" s="275"/>
      <c r="O38" s="275"/>
      <c r="P38" s="275"/>
    </row>
    <row r="39" spans="2:17" s="57" customFormat="1" ht="11.25" customHeight="1" thickTop="1">
      <c r="B39" s="58"/>
      <c r="C39" s="58"/>
      <c r="D39" s="58"/>
      <c r="E39" s="58"/>
      <c r="F39" s="58"/>
      <c r="G39" s="58"/>
      <c r="H39" s="58"/>
      <c r="I39" s="58"/>
      <c r="J39" s="312"/>
      <c r="K39" s="312"/>
      <c r="L39" s="312"/>
      <c r="M39" s="312"/>
      <c r="N39" s="312"/>
      <c r="O39" s="312"/>
      <c r="P39" s="312"/>
      <c r="Q39" s="312"/>
    </row>
    <row r="40" spans="1:17" s="57" customFormat="1" ht="18.75">
      <c r="A40" s="14"/>
      <c r="B40" s="463" t="s">
        <v>443</v>
      </c>
      <c r="C40" s="463"/>
      <c r="D40" s="464"/>
      <c r="E40" s="464"/>
      <c r="F40" s="464"/>
      <c r="G40" s="464"/>
      <c r="H40" s="464"/>
      <c r="I40" s="464"/>
      <c r="J40" s="312"/>
      <c r="K40" s="312"/>
      <c r="L40" s="312"/>
      <c r="M40" s="312"/>
      <c r="N40" s="312"/>
      <c r="O40" s="312"/>
      <c r="P40" s="312"/>
      <c r="Q40" s="312"/>
    </row>
    <row r="41" spans="1:17" s="57" customFormat="1" ht="18.75">
      <c r="A41" s="217" t="s">
        <v>105</v>
      </c>
      <c r="B41" s="470" t="s">
        <v>323</v>
      </c>
      <c r="C41" s="470"/>
      <c r="D41" s="565"/>
      <c r="E41" s="565"/>
      <c r="F41" s="565"/>
      <c r="G41" s="565"/>
      <c r="H41" s="565"/>
      <c r="I41" s="565"/>
      <c r="J41" s="312"/>
      <c r="K41" s="312"/>
      <c r="L41" s="312"/>
      <c r="M41" s="312"/>
      <c r="N41" s="312"/>
      <c r="O41" s="312"/>
      <c r="P41" s="312"/>
      <c r="Q41" s="312"/>
    </row>
    <row r="42" spans="1:17" s="57" customFormat="1" ht="18">
      <c r="A42" s="31"/>
      <c r="B42" s="451"/>
      <c r="C42" s="451"/>
      <c r="D42" s="451"/>
      <c r="E42" s="451"/>
      <c r="F42" s="451"/>
      <c r="G42" s="451"/>
      <c r="H42" s="451"/>
      <c r="I42" s="451"/>
      <c r="J42" s="312"/>
      <c r="K42" s="312"/>
      <c r="L42" s="312"/>
      <c r="M42" s="312"/>
      <c r="N42" s="312"/>
      <c r="O42" s="312"/>
      <c r="P42" s="312"/>
      <c r="Q42" s="312"/>
    </row>
    <row r="43" spans="1:17" s="57" customFormat="1" ht="18">
      <c r="A43" s="31"/>
      <c r="B43" s="14"/>
      <c r="C43" s="14"/>
      <c r="D43" s="14"/>
      <c r="E43" s="14"/>
      <c r="F43" s="14"/>
      <c r="G43" s="14"/>
      <c r="H43" s="14"/>
      <c r="I43" s="14"/>
      <c r="J43" s="312"/>
      <c r="K43" s="312"/>
      <c r="L43" s="312"/>
      <c r="M43" s="312"/>
      <c r="N43" s="312"/>
      <c r="O43" s="312"/>
      <c r="P43" s="312"/>
      <c r="Q43" s="312"/>
    </row>
    <row r="44" spans="1:17" s="57" customFormat="1" ht="18">
      <c r="A44" s="31"/>
      <c r="B44" s="14"/>
      <c r="C44" s="14"/>
      <c r="D44" s="14"/>
      <c r="E44" s="14"/>
      <c r="F44" s="14"/>
      <c r="G44" s="14"/>
      <c r="H44" s="14"/>
      <c r="I44" s="14"/>
      <c r="J44" s="312"/>
      <c r="K44" s="312"/>
      <c r="L44" s="312"/>
      <c r="M44" s="312"/>
      <c r="N44" s="312"/>
      <c r="O44" s="312"/>
      <c r="P44" s="312"/>
      <c r="Q44" s="312"/>
    </row>
    <row r="45" spans="1:17" s="57" customFormat="1" ht="18">
      <c r="A45" s="31"/>
      <c r="B45" s="14"/>
      <c r="C45" s="14"/>
      <c r="D45" s="14"/>
      <c r="E45" s="14"/>
      <c r="F45" s="14"/>
      <c r="G45" s="14"/>
      <c r="H45" s="14"/>
      <c r="I45" s="14"/>
      <c r="J45" s="312"/>
      <c r="K45" s="312"/>
      <c r="L45" s="312"/>
      <c r="M45" s="312"/>
      <c r="N45" s="312"/>
      <c r="O45" s="312"/>
      <c r="P45" s="312"/>
      <c r="Q45" s="312"/>
    </row>
    <row r="46" spans="2:17" s="57" customFormat="1" ht="18">
      <c r="B46" s="14"/>
      <c r="C46" s="14"/>
      <c r="D46" s="14"/>
      <c r="E46" s="14"/>
      <c r="F46" s="14"/>
      <c r="G46" s="14"/>
      <c r="H46" s="14"/>
      <c r="I46" s="14"/>
      <c r="J46" s="312"/>
      <c r="K46" s="312"/>
      <c r="L46" s="312"/>
      <c r="M46" s="312"/>
      <c r="N46" s="312"/>
      <c r="O46" s="312"/>
      <c r="P46" s="312"/>
      <c r="Q46" s="312"/>
    </row>
    <row r="47" spans="1:9" ht="18">
      <c r="A47" s="31"/>
      <c r="B47" s="460"/>
      <c r="C47" s="460"/>
      <c r="D47" s="460"/>
      <c r="E47" s="460"/>
      <c r="F47" s="460"/>
      <c r="G47" s="460"/>
      <c r="H47" s="460"/>
      <c r="I47" s="460"/>
    </row>
  </sheetData>
  <sheetProtection/>
  <mergeCells count="17">
    <mergeCell ref="B40:I40"/>
    <mergeCell ref="H4:I4"/>
    <mergeCell ref="H7:I7"/>
    <mergeCell ref="B47:I47"/>
    <mergeCell ref="B41:I41"/>
    <mergeCell ref="F7:G7"/>
    <mergeCell ref="B42:I42"/>
    <mergeCell ref="E6:E8"/>
    <mergeCell ref="F6:I6"/>
    <mergeCell ref="A1:I1"/>
    <mergeCell ref="A3:I3"/>
    <mergeCell ref="A6:A8"/>
    <mergeCell ref="B6:B8"/>
    <mergeCell ref="A4:A5"/>
    <mergeCell ref="C6:C8"/>
    <mergeCell ref="D6:D8"/>
    <mergeCell ref="A2:I2"/>
  </mergeCells>
  <printOptions/>
  <pageMargins left="0.5" right="0.25" top="0.5" bottom="0.2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Q20" sqref="Q20:AD20"/>
    </sheetView>
  </sheetViews>
  <sheetFormatPr defaultColWidth="8.66015625" defaultRowHeight="18"/>
  <cols>
    <col min="1" max="1" width="2.25" style="0" customWidth="1"/>
    <col min="2" max="2" width="13.08203125" style="0" customWidth="1"/>
    <col min="3" max="3" width="4.91015625" style="0" customWidth="1"/>
    <col min="4" max="4" width="3.33203125" style="0" customWidth="1"/>
    <col min="5" max="5" width="3.75" style="0" customWidth="1"/>
    <col min="6" max="6" width="3.33203125" style="0" customWidth="1"/>
    <col min="7" max="7" width="3.08203125" style="0" customWidth="1"/>
    <col min="8" max="8" width="4.25" style="0" customWidth="1"/>
    <col min="9" max="9" width="3.16015625" style="0" customWidth="1"/>
    <col min="10" max="10" width="2.75" style="0" customWidth="1"/>
    <col min="11" max="11" width="2.91015625" style="0" customWidth="1"/>
    <col min="12" max="12" width="3.41015625" style="0" customWidth="1"/>
    <col min="13" max="13" width="3.75" style="0" customWidth="1"/>
    <col min="14" max="14" width="3.33203125" style="0" customWidth="1"/>
    <col min="15" max="15" width="4.41015625" style="0" customWidth="1"/>
    <col min="16" max="16" width="4.75" style="0" customWidth="1"/>
    <col min="17" max="17" width="3.41015625" style="0" customWidth="1"/>
    <col min="18" max="18" width="3.08203125" style="0" customWidth="1"/>
    <col min="19" max="19" width="3.91015625" style="0" customWidth="1"/>
    <col min="20" max="24" width="3.08203125" style="0" customWidth="1"/>
    <col min="25" max="25" width="3.83203125" style="0" customWidth="1"/>
    <col min="26" max="27" width="3.08203125" style="0" customWidth="1"/>
    <col min="28" max="28" width="3.91015625" style="0" customWidth="1"/>
    <col min="29" max="29" width="3" style="0" customWidth="1"/>
    <col min="30" max="30" width="3.91015625" style="0" customWidth="1"/>
  </cols>
  <sheetData>
    <row r="1" spans="1:30" ht="19.5" customHeight="1">
      <c r="A1" s="452" t="s">
        <v>221</v>
      </c>
      <c r="B1" s="453"/>
      <c r="C1" s="453"/>
      <c r="D1" s="454" t="s">
        <v>395</v>
      </c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6" t="s">
        <v>396</v>
      </c>
      <c r="AB1" s="457"/>
      <c r="AC1" s="457"/>
      <c r="AD1" s="457"/>
    </row>
    <row r="2" spans="1:27" ht="6.75" customHeight="1">
      <c r="A2" s="453"/>
      <c r="B2" s="453"/>
      <c r="C2" s="453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343"/>
    </row>
    <row r="3" spans="1:27" ht="25.5" customHeight="1">
      <c r="A3" s="465"/>
      <c r="B3" s="466"/>
      <c r="C3" s="466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343"/>
    </row>
    <row r="4" spans="1:27" ht="19.5">
      <c r="A4" s="450" t="s">
        <v>202</v>
      </c>
      <c r="B4" s="451"/>
      <c r="C4" s="451"/>
      <c r="D4" s="471" t="s">
        <v>431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</row>
    <row r="5" spans="1:3" ht="9.75" customHeight="1">
      <c r="A5" s="467" t="s">
        <v>397</v>
      </c>
      <c r="B5" s="468"/>
      <c r="C5" s="468"/>
    </row>
    <row r="6" spans="1:3" ht="10.5" customHeight="1">
      <c r="A6" s="468"/>
      <c r="B6" s="468"/>
      <c r="C6" s="468"/>
    </row>
    <row r="7" ht="6" customHeight="1"/>
    <row r="8" spans="1:30" s="2" customFormat="1" ht="40.5" customHeight="1">
      <c r="A8" s="448" t="s">
        <v>427</v>
      </c>
      <c r="B8" s="448" t="s">
        <v>244</v>
      </c>
      <c r="C8" s="448" t="s">
        <v>444</v>
      </c>
      <c r="D8" s="445" t="s">
        <v>398</v>
      </c>
      <c r="E8" s="446"/>
      <c r="F8" s="446"/>
      <c r="G8" s="446"/>
      <c r="H8" s="447"/>
      <c r="I8" s="445" t="s">
        <v>399</v>
      </c>
      <c r="J8" s="446"/>
      <c r="K8" s="446"/>
      <c r="L8" s="446"/>
      <c r="M8" s="446"/>
      <c r="N8" s="446"/>
      <c r="O8" s="447"/>
      <c r="P8" s="445" t="s">
        <v>445</v>
      </c>
      <c r="Q8" s="447"/>
      <c r="R8" s="445" t="s">
        <v>446</v>
      </c>
      <c r="S8" s="447"/>
      <c r="T8" s="445" t="s">
        <v>400</v>
      </c>
      <c r="U8" s="458"/>
      <c r="V8" s="458"/>
      <c r="W8" s="458"/>
      <c r="X8" s="458"/>
      <c r="Y8" s="458"/>
      <c r="Z8" s="458"/>
      <c r="AA8" s="459"/>
      <c r="AB8" s="448" t="s">
        <v>401</v>
      </c>
      <c r="AC8" s="445" t="s">
        <v>402</v>
      </c>
      <c r="AD8" s="447"/>
    </row>
    <row r="9" spans="1:30" s="1" customFormat="1" ht="45" customHeight="1">
      <c r="A9" s="449"/>
      <c r="B9" s="449"/>
      <c r="C9" s="449"/>
      <c r="D9" s="421" t="s">
        <v>403</v>
      </c>
      <c r="E9" s="421" t="s">
        <v>404</v>
      </c>
      <c r="F9" s="421" t="s">
        <v>405</v>
      </c>
      <c r="G9" s="421" t="s">
        <v>406</v>
      </c>
      <c r="H9" s="421" t="s">
        <v>407</v>
      </c>
      <c r="I9" s="421" t="s">
        <v>408</v>
      </c>
      <c r="J9" s="421" t="s">
        <v>409</v>
      </c>
      <c r="K9" s="421" t="s">
        <v>410</v>
      </c>
      <c r="L9" s="421" t="s">
        <v>411</v>
      </c>
      <c r="M9" s="421" t="s">
        <v>412</v>
      </c>
      <c r="N9" s="421" t="s">
        <v>413</v>
      </c>
      <c r="O9" s="421" t="s">
        <v>414</v>
      </c>
      <c r="P9" s="421" t="s">
        <v>253</v>
      </c>
      <c r="Q9" s="421" t="s">
        <v>415</v>
      </c>
      <c r="R9" s="421" t="s">
        <v>253</v>
      </c>
      <c r="S9" s="421" t="s">
        <v>416</v>
      </c>
      <c r="T9" s="421" t="s">
        <v>417</v>
      </c>
      <c r="U9" s="421" t="s">
        <v>418</v>
      </c>
      <c r="V9" s="421" t="s">
        <v>419</v>
      </c>
      <c r="W9" s="421" t="s">
        <v>420</v>
      </c>
      <c r="X9" s="421" t="s">
        <v>421</v>
      </c>
      <c r="Y9" s="421" t="s">
        <v>422</v>
      </c>
      <c r="Z9" s="421" t="s">
        <v>423</v>
      </c>
      <c r="AA9" s="421" t="s">
        <v>424</v>
      </c>
      <c r="AB9" s="449"/>
      <c r="AC9" s="422" t="s">
        <v>425</v>
      </c>
      <c r="AD9" s="422" t="s">
        <v>426</v>
      </c>
    </row>
    <row r="10" spans="1:30" s="298" customFormat="1" ht="11.25">
      <c r="A10" s="420" t="s">
        <v>196</v>
      </c>
      <c r="B10" s="420" t="s">
        <v>197</v>
      </c>
      <c r="C10" s="12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3">
        <v>9</v>
      </c>
      <c r="L10" s="13">
        <v>10</v>
      </c>
      <c r="M10" s="13">
        <v>11</v>
      </c>
      <c r="N10" s="13">
        <v>12</v>
      </c>
      <c r="O10" s="13">
        <v>13</v>
      </c>
      <c r="P10" s="13">
        <v>14</v>
      </c>
      <c r="Q10" s="13">
        <v>15</v>
      </c>
      <c r="R10" s="13">
        <v>16</v>
      </c>
      <c r="S10" s="13">
        <v>17</v>
      </c>
      <c r="T10" s="13">
        <v>18</v>
      </c>
      <c r="U10" s="13">
        <v>19</v>
      </c>
      <c r="V10" s="13">
        <v>20</v>
      </c>
      <c r="W10" s="13">
        <v>21</v>
      </c>
      <c r="X10" s="13">
        <v>22</v>
      </c>
      <c r="Y10" s="13">
        <v>23</v>
      </c>
      <c r="Z10" s="13">
        <v>24</v>
      </c>
      <c r="AA10" s="13">
        <v>25</v>
      </c>
      <c r="AB10" s="13">
        <v>26</v>
      </c>
      <c r="AC10" s="13">
        <v>27</v>
      </c>
      <c r="AD10" s="13">
        <v>28</v>
      </c>
    </row>
    <row r="11" spans="1:30" ht="24.75" customHeight="1">
      <c r="A11" s="290">
        <v>1</v>
      </c>
      <c r="B11" s="423" t="s">
        <v>467</v>
      </c>
      <c r="C11" s="293"/>
      <c r="D11" s="291"/>
      <c r="E11" s="291"/>
      <c r="F11" s="291"/>
      <c r="G11" s="291"/>
      <c r="H11" s="294"/>
      <c r="I11" s="291"/>
      <c r="J11" s="291"/>
      <c r="K11" s="291"/>
      <c r="L11" s="291"/>
      <c r="M11" s="291"/>
      <c r="N11" s="291"/>
      <c r="O11" s="294"/>
      <c r="P11" s="295"/>
      <c r="Q11" s="291"/>
      <c r="R11" s="291"/>
      <c r="S11" s="291"/>
      <c r="T11" s="297"/>
      <c r="U11" s="297"/>
      <c r="V11" s="297"/>
      <c r="W11" s="297"/>
      <c r="X11" s="297"/>
      <c r="Y11" s="297"/>
      <c r="Z11" s="297"/>
      <c r="AA11" s="297"/>
      <c r="AB11" s="297"/>
      <c r="AC11" s="291"/>
      <c r="AD11" s="291"/>
    </row>
    <row r="12" spans="1:30" s="5" customFormat="1" ht="21" customHeight="1">
      <c r="A12" s="443" t="s">
        <v>245</v>
      </c>
      <c r="B12" s="444"/>
      <c r="C12" s="296" t="s">
        <v>220</v>
      </c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</row>
    <row r="13" spans="1:30" s="5" customFormat="1" ht="6" customHeight="1">
      <c r="A13" s="6"/>
      <c r="B13" s="7"/>
      <c r="C13" s="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8.75" customHeight="1">
      <c r="A14" s="14"/>
      <c r="B14" s="470" t="s">
        <v>105</v>
      </c>
      <c r="C14" s="46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463" t="s">
        <v>432</v>
      </c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</row>
    <row r="15" spans="1:30" ht="20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61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</row>
    <row r="16" spans="1:30" ht="18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</row>
    <row r="17" spans="1:30" ht="18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</row>
    <row r="18" spans="1:30" ht="18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</row>
    <row r="19" spans="1:30" ht="18">
      <c r="A19" s="14"/>
      <c r="B19" s="469"/>
      <c r="C19" s="46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8">
      <c r="A20" s="14"/>
      <c r="B20" s="460"/>
      <c r="C20" s="460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</row>
  </sheetData>
  <sheetProtection/>
  <mergeCells count="25">
    <mergeCell ref="B20:C20"/>
    <mergeCell ref="Q15:AD15"/>
    <mergeCell ref="Q14:AD14"/>
    <mergeCell ref="A3:C3"/>
    <mergeCell ref="A5:C6"/>
    <mergeCell ref="Q16:AD16"/>
    <mergeCell ref="Q20:AD20"/>
    <mergeCell ref="B19:C19"/>
    <mergeCell ref="B14:C14"/>
    <mergeCell ref="D4:AA4"/>
    <mergeCell ref="AC8:AD8"/>
    <mergeCell ref="A4:C4"/>
    <mergeCell ref="A1:C2"/>
    <mergeCell ref="D1:Z3"/>
    <mergeCell ref="AA1:AD1"/>
    <mergeCell ref="P8:Q8"/>
    <mergeCell ref="R8:S8"/>
    <mergeCell ref="T8:AA8"/>
    <mergeCell ref="AB8:AB9"/>
    <mergeCell ref="A12:B12"/>
    <mergeCell ref="I8:O8"/>
    <mergeCell ref="A8:A9"/>
    <mergeCell ref="B8:B9"/>
    <mergeCell ref="C8:C9"/>
    <mergeCell ref="D8:H8"/>
  </mergeCells>
  <printOptions/>
  <pageMargins left="0.3" right="0.2" top="0.25" bottom="0.2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A12" sqref="A12"/>
    </sheetView>
  </sheetViews>
  <sheetFormatPr defaultColWidth="8.66015625" defaultRowHeight="18"/>
  <cols>
    <col min="1" max="1" width="32.41015625" style="412" customWidth="1"/>
    <col min="2" max="2" width="11.08203125" style="14" customWidth="1"/>
    <col min="3" max="3" width="11.66015625" style="14" customWidth="1"/>
    <col min="4" max="4" width="20.91015625" style="415" customWidth="1"/>
    <col min="5" max="16384" width="8.75" style="14" customWidth="1"/>
  </cols>
  <sheetData>
    <row r="1" spans="1:4" ht="30.75" customHeight="1">
      <c r="A1" s="384" t="s">
        <v>392</v>
      </c>
      <c r="B1" s="481" t="s">
        <v>229</v>
      </c>
      <c r="C1" s="481"/>
      <c r="D1" s="482" t="s">
        <v>447</v>
      </c>
    </row>
    <row r="2" spans="1:4" ht="28.5" customHeight="1">
      <c r="A2" s="385" t="s">
        <v>228</v>
      </c>
      <c r="B2" s="483" t="s">
        <v>394</v>
      </c>
      <c r="C2" s="483"/>
      <c r="D2" s="482"/>
    </row>
    <row r="3" spans="1:4" ht="27.75" customHeight="1" thickBot="1">
      <c r="A3" s="386" t="s">
        <v>202</v>
      </c>
      <c r="B3" s="484" t="s">
        <v>428</v>
      </c>
      <c r="C3" s="484"/>
      <c r="D3" s="482"/>
    </row>
    <row r="4" spans="1:4" ht="26.25" customHeight="1" thickTop="1">
      <c r="A4" s="473" t="s">
        <v>40</v>
      </c>
      <c r="B4" s="475" t="s">
        <v>256</v>
      </c>
      <c r="C4" s="476"/>
      <c r="D4" s="477" t="s">
        <v>173</v>
      </c>
    </row>
    <row r="5" spans="1:4" ht="31.5" customHeight="1">
      <c r="A5" s="474"/>
      <c r="B5" s="387" t="s">
        <v>257</v>
      </c>
      <c r="C5" s="387" t="s">
        <v>258</v>
      </c>
      <c r="D5" s="478"/>
    </row>
    <row r="6" spans="1:4" ht="18.75" thickBot="1">
      <c r="A6" s="388">
        <v>1</v>
      </c>
      <c r="B6" s="389">
        <v>2</v>
      </c>
      <c r="C6" s="389">
        <v>3</v>
      </c>
      <c r="D6" s="390" t="s">
        <v>181</v>
      </c>
    </row>
    <row r="7" spans="1:4" ht="36.75" customHeight="1" thickTop="1">
      <c r="A7" s="391" t="s">
        <v>372</v>
      </c>
      <c r="B7" s="392"/>
      <c r="C7" s="393"/>
      <c r="D7" s="394"/>
    </row>
    <row r="8" spans="1:4" ht="18" customHeight="1">
      <c r="A8" s="395" t="s">
        <v>373</v>
      </c>
      <c r="B8" s="396"/>
      <c r="C8" s="397"/>
      <c r="D8" s="398"/>
    </row>
    <row r="9" spans="1:4" ht="18" customHeight="1">
      <c r="A9" s="399" t="s">
        <v>374</v>
      </c>
      <c r="B9" s="400"/>
      <c r="C9" s="401"/>
      <c r="D9" s="402"/>
    </row>
    <row r="10" spans="1:4" ht="18" customHeight="1">
      <c r="A10" s="399" t="s">
        <v>375</v>
      </c>
      <c r="B10" s="400"/>
      <c r="C10" s="400"/>
      <c r="D10" s="402"/>
    </row>
    <row r="11" spans="1:4" ht="18" customHeight="1">
      <c r="A11" s="403" t="s">
        <v>376</v>
      </c>
      <c r="B11" s="400"/>
      <c r="C11" s="401"/>
      <c r="D11" s="402"/>
    </row>
    <row r="12" spans="1:4" ht="36" customHeight="1">
      <c r="A12" s="403" t="s">
        <v>377</v>
      </c>
      <c r="B12" s="404"/>
      <c r="C12" s="401"/>
      <c r="D12" s="402"/>
    </row>
    <row r="13" spans="1:4" ht="18" customHeight="1">
      <c r="A13" s="399" t="s">
        <v>378</v>
      </c>
      <c r="B13" s="404"/>
      <c r="C13" s="401"/>
      <c r="D13" s="402"/>
    </row>
    <row r="14" spans="1:4" ht="18" customHeight="1">
      <c r="A14" s="395" t="s">
        <v>379</v>
      </c>
      <c r="B14" s="396"/>
      <c r="C14" s="396"/>
      <c r="D14" s="398"/>
    </row>
    <row r="15" spans="1:4" ht="18" customHeight="1">
      <c r="A15" s="399" t="s">
        <v>380</v>
      </c>
      <c r="B15" s="400"/>
      <c r="C15" s="401"/>
      <c r="D15" s="402"/>
    </row>
    <row r="16" spans="1:4" ht="18" customHeight="1">
      <c r="A16" s="399" t="s">
        <v>381</v>
      </c>
      <c r="B16" s="404"/>
      <c r="C16" s="401"/>
      <c r="D16" s="402"/>
    </row>
    <row r="17" spans="1:4" ht="18" customHeight="1">
      <c r="A17" s="399" t="s">
        <v>382</v>
      </c>
      <c r="B17" s="404"/>
      <c r="C17" s="401"/>
      <c r="D17" s="402"/>
    </row>
    <row r="18" spans="1:4" ht="18" customHeight="1">
      <c r="A18" s="405" t="s">
        <v>383</v>
      </c>
      <c r="B18" s="401"/>
      <c r="C18" s="401"/>
      <c r="D18" s="402"/>
    </row>
    <row r="19" spans="1:4" ht="18" customHeight="1">
      <c r="A19" s="399" t="s">
        <v>384</v>
      </c>
      <c r="B19" s="404"/>
      <c r="C19" s="401"/>
      <c r="D19" s="402"/>
    </row>
    <row r="20" spans="1:4" ht="18" customHeight="1">
      <c r="A20" s="399" t="s">
        <v>385</v>
      </c>
      <c r="B20" s="400"/>
      <c r="C20" s="400"/>
      <c r="D20" s="402"/>
    </row>
    <row r="21" spans="1:4" ht="18" customHeight="1">
      <c r="A21" s="403" t="s">
        <v>386</v>
      </c>
      <c r="B21" s="404"/>
      <c r="C21" s="401"/>
      <c r="D21" s="402"/>
    </row>
    <row r="22" spans="1:4" ht="18" customHeight="1">
      <c r="A22" s="403" t="s">
        <v>387</v>
      </c>
      <c r="B22" s="404"/>
      <c r="C22" s="401"/>
      <c r="D22" s="402"/>
    </row>
    <row r="23" spans="1:4" ht="36" customHeight="1">
      <c r="A23" s="395" t="s">
        <v>388</v>
      </c>
      <c r="B23" s="396"/>
      <c r="C23" s="397"/>
      <c r="D23" s="398"/>
    </row>
    <row r="24" spans="1:4" ht="18" customHeight="1">
      <c r="A24" s="395" t="s">
        <v>389</v>
      </c>
      <c r="B24" s="406"/>
      <c r="C24" s="406"/>
      <c r="D24" s="398"/>
    </row>
    <row r="25" spans="1:4" ht="18" customHeight="1" thickBot="1">
      <c r="A25" s="407" t="s">
        <v>390</v>
      </c>
      <c r="B25" s="408"/>
      <c r="C25" s="409"/>
      <c r="D25" s="410"/>
    </row>
    <row r="26" spans="1:4" ht="36" customHeight="1" thickTop="1">
      <c r="A26" s="411"/>
      <c r="B26" s="479" t="s">
        <v>430</v>
      </c>
      <c r="C26" s="479"/>
      <c r="D26" s="479"/>
    </row>
    <row r="27" spans="2:4" ht="24" customHeight="1">
      <c r="B27" s="485" t="s">
        <v>393</v>
      </c>
      <c r="C27" s="485"/>
      <c r="D27" s="485"/>
    </row>
    <row r="28" spans="1:4" ht="24" customHeight="1">
      <c r="A28" s="385" t="s">
        <v>105</v>
      </c>
      <c r="B28" s="486"/>
      <c r="C28" s="486"/>
      <c r="D28" s="486"/>
    </row>
    <row r="29" spans="1:2" ht="18">
      <c r="A29" s="413"/>
      <c r="B29" s="414"/>
    </row>
    <row r="30" spans="1:2" ht="18">
      <c r="A30" s="413"/>
      <c r="B30" s="414"/>
    </row>
    <row r="31" spans="1:2" ht="18.75">
      <c r="A31" s="416" t="s">
        <v>391</v>
      </c>
      <c r="B31" s="414"/>
    </row>
    <row r="32" spans="1:2" ht="18">
      <c r="A32" s="413"/>
      <c r="B32" s="414"/>
    </row>
    <row r="33" spans="1:4" s="417" customFormat="1" ht="27.75" customHeight="1">
      <c r="A33" s="385"/>
      <c r="B33" s="480"/>
      <c r="C33" s="480"/>
      <c r="D33" s="480"/>
    </row>
  </sheetData>
  <sheetProtection/>
  <mergeCells count="11">
    <mergeCell ref="B28:D28"/>
    <mergeCell ref="A4:A5"/>
    <mergeCell ref="B4:C4"/>
    <mergeCell ref="D4:D5"/>
    <mergeCell ref="B26:D26"/>
    <mergeCell ref="B33:D33"/>
    <mergeCell ref="B1:C1"/>
    <mergeCell ref="D1:D3"/>
    <mergeCell ref="B2:C2"/>
    <mergeCell ref="B3:C3"/>
    <mergeCell ref="B27:D27"/>
  </mergeCells>
  <printOptions/>
  <pageMargins left="0.5" right="0.25" top="0.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10" sqref="N10"/>
    </sheetView>
  </sheetViews>
  <sheetFormatPr defaultColWidth="8.66015625" defaultRowHeight="18"/>
  <cols>
    <col min="1" max="1" width="2.91015625" style="0" customWidth="1"/>
    <col min="2" max="2" width="17.08203125" style="0" customWidth="1"/>
    <col min="3" max="3" width="6" style="0" customWidth="1"/>
    <col min="4" max="4" width="6.41015625" style="0" customWidth="1"/>
    <col min="5" max="5" width="6.25" style="0" customWidth="1"/>
    <col min="6" max="6" width="6.08203125" style="0" customWidth="1"/>
    <col min="7" max="7" width="5.33203125" style="0" customWidth="1"/>
    <col min="8" max="8" width="4.66015625" style="0" customWidth="1"/>
    <col min="9" max="9" width="5.83203125" style="0" customWidth="1"/>
    <col min="10" max="10" width="4.91015625" style="0" customWidth="1"/>
    <col min="11" max="11" width="4.41015625" style="0" customWidth="1"/>
    <col min="12" max="12" width="6.08203125" style="0" customWidth="1"/>
  </cols>
  <sheetData>
    <row r="1" spans="1:12" ht="24.75" customHeight="1">
      <c r="A1" s="450" t="s">
        <v>222</v>
      </c>
      <c r="B1" s="451"/>
      <c r="C1" s="451"/>
      <c r="D1" s="521" t="s">
        <v>227</v>
      </c>
      <c r="E1" s="522"/>
      <c r="F1" s="522"/>
      <c r="G1" s="522"/>
      <c r="H1" s="522"/>
      <c r="I1" s="522"/>
      <c r="J1" s="522"/>
      <c r="K1" s="522"/>
      <c r="L1" s="522"/>
    </row>
    <row r="2" spans="1:12" ht="18.75">
      <c r="A2" s="465"/>
      <c r="B2" s="466"/>
      <c r="C2" s="466"/>
      <c r="D2" s="77"/>
      <c r="E2" s="77"/>
      <c r="F2" s="77"/>
      <c r="G2" s="77"/>
      <c r="H2" s="77"/>
      <c r="I2" s="77"/>
      <c r="J2" s="77"/>
      <c r="K2" s="77"/>
      <c r="L2" s="14"/>
    </row>
    <row r="3" spans="1:12" ht="18.75">
      <c r="A3" s="527" t="s">
        <v>198</v>
      </c>
      <c r="B3" s="528"/>
      <c r="C3" s="528"/>
      <c r="D3" s="523" t="s">
        <v>429</v>
      </c>
      <c r="E3" s="524"/>
      <c r="F3" s="524"/>
      <c r="G3" s="524"/>
      <c r="H3" s="524"/>
      <c r="I3" s="524"/>
      <c r="J3" s="524"/>
      <c r="K3" s="524"/>
      <c r="L3" s="524"/>
    </row>
    <row r="4" spans="1:11" ht="18">
      <c r="A4" s="529"/>
      <c r="B4" s="529"/>
      <c r="C4" s="529"/>
      <c r="D4" s="9"/>
      <c r="E4" s="9"/>
      <c r="F4" s="9"/>
      <c r="G4" s="9"/>
      <c r="H4" s="9"/>
      <c r="I4" s="9"/>
      <c r="J4" s="9"/>
      <c r="K4" s="9"/>
    </row>
    <row r="5" spans="1:12" ht="20.25">
      <c r="A5" s="525" t="s">
        <v>229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</row>
    <row r="6" spans="1:12" ht="18.75">
      <c r="A6" s="501" t="s">
        <v>230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</row>
    <row r="7" spans="1:12" ht="18.75">
      <c r="A7" s="501" t="s">
        <v>249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</row>
    <row r="8" spans="1:12" ht="15.75" customHeight="1" thickBot="1">
      <c r="A8" s="511" t="s">
        <v>199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</row>
    <row r="9" spans="1:12" s="8" customFormat="1" ht="18.75" thickTop="1">
      <c r="A9" s="495" t="s">
        <v>200</v>
      </c>
      <c r="B9" s="498" t="s">
        <v>244</v>
      </c>
      <c r="C9" s="498" t="s">
        <v>231</v>
      </c>
      <c r="D9" s="498" t="s">
        <v>232</v>
      </c>
      <c r="E9" s="492" t="s">
        <v>233</v>
      </c>
      <c r="F9" s="493"/>
      <c r="G9" s="493"/>
      <c r="H9" s="494"/>
      <c r="I9" s="492" t="s">
        <v>234</v>
      </c>
      <c r="J9" s="493"/>
      <c r="K9" s="494"/>
      <c r="L9" s="503" t="s">
        <v>235</v>
      </c>
    </row>
    <row r="10" spans="1:12" s="8" customFormat="1" ht="20.25" customHeight="1">
      <c r="A10" s="496"/>
      <c r="B10" s="499"/>
      <c r="C10" s="499"/>
      <c r="D10" s="499"/>
      <c r="E10" s="506" t="s">
        <v>236</v>
      </c>
      <c r="F10" s="508" t="s">
        <v>237</v>
      </c>
      <c r="G10" s="509"/>
      <c r="H10" s="510"/>
      <c r="I10" s="506" t="s">
        <v>238</v>
      </c>
      <c r="J10" s="508" t="s">
        <v>239</v>
      </c>
      <c r="K10" s="510"/>
      <c r="L10" s="504"/>
    </row>
    <row r="11" spans="1:12" s="8" customFormat="1" ht="40.5" customHeight="1" thickBot="1">
      <c r="A11" s="497"/>
      <c r="B11" s="500"/>
      <c r="C11" s="500"/>
      <c r="D11" s="500"/>
      <c r="E11" s="507"/>
      <c r="F11" s="78" t="s">
        <v>240</v>
      </c>
      <c r="G11" s="79" t="s">
        <v>201</v>
      </c>
      <c r="H11" s="78" t="s">
        <v>241</v>
      </c>
      <c r="I11" s="507"/>
      <c r="J11" s="78" t="s">
        <v>242</v>
      </c>
      <c r="K11" s="78" t="s">
        <v>243</v>
      </c>
      <c r="L11" s="505"/>
    </row>
    <row r="12" spans="1:12" s="8" customFormat="1" ht="25.5" customHeight="1" thickTop="1">
      <c r="A12" s="62">
        <v>1</v>
      </c>
      <c r="B12" s="80" t="s">
        <v>468</v>
      </c>
      <c r="C12" s="60"/>
      <c r="D12" s="61"/>
      <c r="E12" s="69"/>
      <c r="F12" s="69"/>
      <c r="G12" s="74">
        <f>IF(OR(F12=0,F12="",E12=0,E12=""),"",F12/E12*100)</f>
      </c>
      <c r="H12" s="69"/>
      <c r="I12" s="60"/>
      <c r="J12" s="61"/>
      <c r="K12" s="60"/>
      <c r="L12" s="81"/>
    </row>
    <row r="13" spans="1:12" ht="27.75" customHeight="1" thickBot="1">
      <c r="A13" s="487" t="s">
        <v>245</v>
      </c>
      <c r="B13" s="488"/>
      <c r="C13" s="63"/>
      <c r="D13" s="64"/>
      <c r="E13" s="65"/>
      <c r="F13" s="65"/>
      <c r="G13" s="70">
        <f>IF(OR(F13=0,F13="",E13=0,E13=""),"",F13/E13*100)</f>
      </c>
      <c r="H13" s="65"/>
      <c r="I13" s="65"/>
      <c r="J13" s="65"/>
      <c r="K13" s="65"/>
      <c r="L13" s="66"/>
    </row>
    <row r="14" ht="12" customHeight="1" thickTop="1">
      <c r="A14" s="3"/>
    </row>
    <row r="15" spans="1:12" ht="22.5" customHeight="1">
      <c r="A15" s="517" t="s">
        <v>246</v>
      </c>
      <c r="B15" s="518"/>
      <c r="C15" s="518"/>
      <c r="D15" s="518"/>
      <c r="E15" s="14"/>
      <c r="F15" s="14"/>
      <c r="G15" s="485"/>
      <c r="H15" s="516"/>
      <c r="I15" s="516"/>
      <c r="J15" s="516"/>
      <c r="K15" s="516"/>
      <c r="L15" s="516"/>
    </row>
    <row r="16" spans="1:12" ht="15" customHeight="1">
      <c r="A16" s="489" t="s">
        <v>247</v>
      </c>
      <c r="B16" s="490"/>
      <c r="C16" s="490"/>
      <c r="D16" s="490"/>
      <c r="E16" s="491"/>
      <c r="F16" s="14"/>
      <c r="G16" s="519"/>
      <c r="H16" s="519"/>
      <c r="I16" s="519"/>
      <c r="J16" s="519"/>
      <c r="K16" s="519"/>
      <c r="L16" s="519"/>
    </row>
    <row r="17" spans="1:12" ht="15" customHeight="1">
      <c r="A17" s="489" t="s">
        <v>248</v>
      </c>
      <c r="B17" s="490"/>
      <c r="C17" s="490"/>
      <c r="D17" s="490"/>
      <c r="E17" s="491"/>
      <c r="F17" s="14"/>
      <c r="G17" s="519"/>
      <c r="H17" s="519"/>
      <c r="I17" s="519"/>
      <c r="J17" s="519"/>
      <c r="K17" s="519"/>
      <c r="L17" s="519"/>
    </row>
    <row r="18" spans="1:12" ht="15" customHeight="1">
      <c r="A18" s="520"/>
      <c r="B18" s="520"/>
      <c r="C18" s="520"/>
      <c r="D18" s="520"/>
      <c r="E18" s="491"/>
      <c r="F18" s="14"/>
      <c r="G18" s="14"/>
      <c r="H18" s="14"/>
      <c r="I18" s="14"/>
      <c r="J18" s="14"/>
      <c r="K18" s="14"/>
      <c r="L18" s="14"/>
    </row>
    <row r="19" spans="1:12" ht="15" customHeight="1">
      <c r="A19" s="520"/>
      <c r="B19" s="520"/>
      <c r="C19" s="520"/>
      <c r="D19" s="520"/>
      <c r="E19" s="491"/>
      <c r="F19" s="14"/>
      <c r="G19" s="14"/>
      <c r="H19" s="14"/>
      <c r="I19" s="14"/>
      <c r="J19" s="14"/>
      <c r="K19" s="14"/>
      <c r="L19" s="14"/>
    </row>
    <row r="20" spans="1:12" ht="15" customHeight="1">
      <c r="A20" s="520"/>
      <c r="B20" s="520"/>
      <c r="C20" s="520"/>
      <c r="D20" s="520"/>
      <c r="E20" s="14"/>
      <c r="F20" s="14"/>
      <c r="G20" s="14"/>
      <c r="H20" s="14"/>
      <c r="I20" s="14"/>
      <c r="J20" s="14"/>
      <c r="K20" s="14"/>
      <c r="L20" s="14"/>
    </row>
    <row r="21" spans="1:12" ht="19.5" customHeight="1">
      <c r="A21" s="514"/>
      <c r="B21" s="515"/>
      <c r="C21" s="515"/>
      <c r="D21" s="515"/>
      <c r="E21" s="14"/>
      <c r="F21" s="14"/>
      <c r="G21" s="14"/>
      <c r="H21" s="14"/>
      <c r="I21" s="76"/>
      <c r="J21" s="14"/>
      <c r="K21" s="14"/>
      <c r="L21" s="14"/>
    </row>
    <row r="22" spans="1:12" ht="19.5" customHeight="1">
      <c r="A22" s="46"/>
      <c r="B22" s="14"/>
      <c r="C22" s="14"/>
      <c r="D22" s="14"/>
      <c r="E22" s="14"/>
      <c r="F22" s="14"/>
      <c r="G22" s="513"/>
      <c r="H22" s="513"/>
      <c r="I22" s="513"/>
      <c r="J22" s="513"/>
      <c r="K22" s="513"/>
      <c r="L22" s="513"/>
    </row>
    <row r="23" spans="1:12" ht="18">
      <c r="A23" s="4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8">
      <c r="A24" s="4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8">
      <c r="A25" s="4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8">
      <c r="A26" s="4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mergeCells count="31">
    <mergeCell ref="D1:L1"/>
    <mergeCell ref="D3:L3"/>
    <mergeCell ref="A5:L5"/>
    <mergeCell ref="A6:L6"/>
    <mergeCell ref="A1:C1"/>
    <mergeCell ref="A2:C2"/>
    <mergeCell ref="A3:C3"/>
    <mergeCell ref="A4:C4"/>
    <mergeCell ref="G22:L22"/>
    <mergeCell ref="A21:D21"/>
    <mergeCell ref="G15:L15"/>
    <mergeCell ref="A15:D15"/>
    <mergeCell ref="G16:L17"/>
    <mergeCell ref="A18:E19"/>
    <mergeCell ref="A20:D20"/>
    <mergeCell ref="A7:L7"/>
    <mergeCell ref="I9:K9"/>
    <mergeCell ref="L9:L11"/>
    <mergeCell ref="E10:E11"/>
    <mergeCell ref="F10:H10"/>
    <mergeCell ref="I10:I11"/>
    <mergeCell ref="J10:K10"/>
    <mergeCell ref="A8:L8"/>
    <mergeCell ref="A13:B13"/>
    <mergeCell ref="A16:E16"/>
    <mergeCell ref="A17:E17"/>
    <mergeCell ref="E9:H9"/>
    <mergeCell ref="A9:A11"/>
    <mergeCell ref="B9:B11"/>
    <mergeCell ref="C9:C11"/>
    <mergeCell ref="D9:D11"/>
  </mergeCells>
  <printOptions/>
  <pageMargins left="0.5" right="0.25" top="0.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H48" sqref="H48"/>
    </sheetView>
  </sheetViews>
  <sheetFormatPr defaultColWidth="8.66015625" defaultRowHeight="18"/>
  <cols>
    <col min="1" max="1" width="38.75" style="0" customWidth="1"/>
    <col min="2" max="2" width="11.08203125" style="0" customWidth="1"/>
    <col min="3" max="3" width="10.66015625" style="0" customWidth="1"/>
    <col min="4" max="4" width="15" style="18" customWidth="1"/>
    <col min="5" max="6" width="3.66015625" style="10" customWidth="1"/>
  </cols>
  <sheetData>
    <row r="1" spans="1:4" ht="19.5" customHeight="1">
      <c r="A1" s="82" t="s">
        <v>223</v>
      </c>
      <c r="B1" s="536" t="s">
        <v>155</v>
      </c>
      <c r="C1" s="537"/>
      <c r="D1" s="538" t="s">
        <v>159</v>
      </c>
    </row>
    <row r="2" spans="1:4" ht="18.75">
      <c r="A2" s="83"/>
      <c r="B2" s="536" t="s">
        <v>250</v>
      </c>
      <c r="C2" s="537"/>
      <c r="D2" s="539"/>
    </row>
    <row r="3" spans="1:4" ht="19.5" thickBot="1">
      <c r="A3" s="84"/>
      <c r="B3" s="536" t="s">
        <v>428</v>
      </c>
      <c r="C3" s="537"/>
      <c r="D3" s="539"/>
    </row>
    <row r="4" spans="1:6" s="8" customFormat="1" ht="13.5" customHeight="1" thickTop="1">
      <c r="A4" s="530" t="s">
        <v>158</v>
      </c>
      <c r="B4" s="532" t="s">
        <v>256</v>
      </c>
      <c r="C4" s="533"/>
      <c r="D4" s="534" t="s">
        <v>259</v>
      </c>
      <c r="E4" s="336"/>
      <c r="F4" s="336"/>
    </row>
    <row r="5" spans="1:6" s="16" customFormat="1" ht="13.5" customHeight="1">
      <c r="A5" s="531"/>
      <c r="B5" s="87" t="s">
        <v>257</v>
      </c>
      <c r="C5" s="87" t="s">
        <v>258</v>
      </c>
      <c r="D5" s="535"/>
      <c r="E5" s="337"/>
      <c r="F5" s="337"/>
    </row>
    <row r="6" spans="1:6" s="16" customFormat="1" ht="12.75">
      <c r="A6" s="101">
        <v>1</v>
      </c>
      <c r="B6" s="102">
        <v>2</v>
      </c>
      <c r="C6" s="102">
        <v>3</v>
      </c>
      <c r="D6" s="88" t="s">
        <v>181</v>
      </c>
      <c r="E6" s="337"/>
      <c r="F6" s="337"/>
    </row>
    <row r="7" spans="1:6" s="126" customFormat="1" ht="13.5" customHeight="1">
      <c r="A7" s="123" t="s">
        <v>106</v>
      </c>
      <c r="B7" s="124"/>
      <c r="C7" s="125"/>
      <c r="D7" s="119">
        <f>IF(OR(C7="",C7=0),"",B7/C7*100)</f>
      </c>
      <c r="E7" s="338"/>
      <c r="F7" s="338"/>
    </row>
    <row r="8" spans="1:6" s="112" customFormat="1" ht="12" customHeight="1">
      <c r="A8" s="110" t="s">
        <v>107</v>
      </c>
      <c r="B8" s="111"/>
      <c r="C8" s="111"/>
      <c r="D8" s="109">
        <f aca="true" t="shared" si="0" ref="D8:D56">IF(OR(C8="",C8=0),"",B8/C8*100)</f>
      </c>
      <c r="E8" s="339"/>
      <c r="F8" s="339"/>
    </row>
    <row r="9" spans="1:6" s="112" customFormat="1" ht="12" customHeight="1">
      <c r="A9" s="110" t="s">
        <v>108</v>
      </c>
      <c r="B9" s="111"/>
      <c r="C9" s="111"/>
      <c r="D9" s="109">
        <f t="shared" si="0"/>
      </c>
      <c r="E9" s="339"/>
      <c r="F9" s="339"/>
    </row>
    <row r="10" spans="1:6" s="112" customFormat="1" ht="12" customHeight="1">
      <c r="A10" s="110" t="s">
        <v>109</v>
      </c>
      <c r="B10" s="111"/>
      <c r="C10" s="111"/>
      <c r="D10" s="109">
        <f t="shared" si="0"/>
      </c>
      <c r="E10" s="339"/>
      <c r="F10" s="339"/>
    </row>
    <row r="11" spans="1:6" s="112" customFormat="1" ht="12" customHeight="1">
      <c r="A11" s="110" t="s">
        <v>110</v>
      </c>
      <c r="B11" s="111"/>
      <c r="C11" s="111"/>
      <c r="D11" s="109">
        <f t="shared" si="0"/>
      </c>
      <c r="E11" s="339"/>
      <c r="F11" s="339"/>
    </row>
    <row r="12" spans="1:6" s="112" customFormat="1" ht="12" customHeight="1">
      <c r="A12" s="110" t="s">
        <v>111</v>
      </c>
      <c r="B12" s="111"/>
      <c r="C12" s="111"/>
      <c r="D12" s="109">
        <f t="shared" si="0"/>
      </c>
      <c r="E12" s="339"/>
      <c r="F12" s="339"/>
    </row>
    <row r="13" spans="1:6" s="112" customFormat="1" ht="12" customHeight="1">
      <c r="A13" s="110" t="s">
        <v>113</v>
      </c>
      <c r="B13" s="111"/>
      <c r="C13" s="111"/>
      <c r="D13" s="109">
        <f t="shared" si="0"/>
      </c>
      <c r="E13" s="339"/>
      <c r="F13" s="339"/>
    </row>
    <row r="14" spans="1:6" s="112" customFormat="1" ht="12" customHeight="1">
      <c r="A14" s="110" t="s">
        <v>114</v>
      </c>
      <c r="B14" s="111"/>
      <c r="C14" s="111"/>
      <c r="D14" s="109">
        <f t="shared" si="0"/>
      </c>
      <c r="E14" s="339"/>
      <c r="F14" s="339"/>
    </row>
    <row r="15" spans="1:6" s="112" customFormat="1" ht="12" customHeight="1">
      <c r="A15" s="110" t="s">
        <v>115</v>
      </c>
      <c r="B15" s="111"/>
      <c r="C15" s="111"/>
      <c r="D15" s="109">
        <f t="shared" si="0"/>
      </c>
      <c r="E15" s="339"/>
      <c r="F15" s="339"/>
    </row>
    <row r="16" spans="1:6" s="120" customFormat="1" ht="13.5" customHeight="1">
      <c r="A16" s="122" t="s">
        <v>112</v>
      </c>
      <c r="B16" s="124"/>
      <c r="C16" s="124"/>
      <c r="D16" s="119">
        <f t="shared" si="0"/>
      </c>
      <c r="E16" s="340"/>
      <c r="F16" s="340"/>
    </row>
    <row r="17" spans="1:6" s="120" customFormat="1" ht="13.5" customHeight="1">
      <c r="A17" s="117" t="s">
        <v>116</v>
      </c>
      <c r="B17" s="299"/>
      <c r="C17" s="299"/>
      <c r="D17" s="119">
        <f t="shared" si="0"/>
      </c>
      <c r="E17" s="340">
        <f>IF(B17&lt;&gt;B7,"L","")</f>
      </c>
      <c r="F17" s="340">
        <f>IF(C17&lt;&gt;C7,"L","")</f>
      </c>
    </row>
    <row r="18" spans="1:6" s="112" customFormat="1" ht="12" customHeight="1">
      <c r="A18" s="113" t="s">
        <v>117</v>
      </c>
      <c r="B18" s="111"/>
      <c r="C18" s="111"/>
      <c r="D18" s="109">
        <f t="shared" si="0"/>
      </c>
      <c r="E18" s="339"/>
      <c r="F18" s="339"/>
    </row>
    <row r="19" spans="1:6" s="112" customFormat="1" ht="24" customHeight="1">
      <c r="A19" s="113" t="s">
        <v>156</v>
      </c>
      <c r="B19" s="111"/>
      <c r="C19" s="111"/>
      <c r="D19" s="109">
        <f t="shared" si="0"/>
      </c>
      <c r="E19" s="339"/>
      <c r="F19" s="339"/>
    </row>
    <row r="20" spans="1:6" s="112" customFormat="1" ht="24" customHeight="1">
      <c r="A20" s="113" t="s">
        <v>118</v>
      </c>
      <c r="B20" s="111"/>
      <c r="C20" s="111"/>
      <c r="D20" s="109">
        <f t="shared" si="0"/>
      </c>
      <c r="E20" s="339"/>
      <c r="F20" s="339"/>
    </row>
    <row r="21" spans="1:6" s="112" customFormat="1" ht="12" customHeight="1">
      <c r="A21" s="113" t="s">
        <v>119</v>
      </c>
      <c r="B21" s="111"/>
      <c r="C21" s="111"/>
      <c r="D21" s="109">
        <f t="shared" si="0"/>
      </c>
      <c r="E21" s="339"/>
      <c r="F21" s="339"/>
    </row>
    <row r="22" spans="1:6" s="112" customFormat="1" ht="12" customHeight="1">
      <c r="A22" s="113" t="s">
        <v>120</v>
      </c>
      <c r="B22" s="111"/>
      <c r="C22" s="111"/>
      <c r="D22" s="109">
        <f t="shared" si="0"/>
      </c>
      <c r="E22" s="339"/>
      <c r="F22" s="339"/>
    </row>
    <row r="23" spans="1:6" s="112" customFormat="1" ht="12" customHeight="1">
      <c r="A23" s="113" t="s">
        <v>121</v>
      </c>
      <c r="B23" s="111"/>
      <c r="C23" s="111"/>
      <c r="D23" s="109">
        <f t="shared" si="0"/>
      </c>
      <c r="E23" s="339"/>
      <c r="F23" s="339"/>
    </row>
    <row r="24" spans="1:6" s="112" customFormat="1" ht="12" customHeight="1">
      <c r="A24" s="113" t="s">
        <v>122</v>
      </c>
      <c r="B24" s="301"/>
      <c r="C24" s="301"/>
      <c r="D24" s="300">
        <f t="shared" si="0"/>
      </c>
      <c r="E24" s="339"/>
      <c r="F24" s="339"/>
    </row>
    <row r="25" spans="1:6" s="112" customFormat="1" ht="12" customHeight="1">
      <c r="A25" s="113" t="s">
        <v>123</v>
      </c>
      <c r="B25" s="118"/>
      <c r="C25" s="118"/>
      <c r="D25" s="119">
        <f t="shared" si="0"/>
      </c>
      <c r="E25" s="339"/>
      <c r="F25" s="339"/>
    </row>
    <row r="26" spans="1:6" s="112" customFormat="1" ht="12" customHeight="1">
      <c r="A26" s="113" t="s">
        <v>124</v>
      </c>
      <c r="B26" s="118"/>
      <c r="C26" s="118"/>
      <c r="D26" s="119">
        <f t="shared" si="0"/>
      </c>
      <c r="E26" s="339"/>
      <c r="F26" s="339"/>
    </row>
    <row r="27" spans="1:6" s="112" customFormat="1" ht="12" customHeight="1">
      <c r="A27" s="113" t="s">
        <v>125</v>
      </c>
      <c r="B27" s="111"/>
      <c r="C27" s="111"/>
      <c r="D27" s="109">
        <f t="shared" si="0"/>
      </c>
      <c r="E27" s="339"/>
      <c r="F27" s="339"/>
    </row>
    <row r="28" spans="1:6" s="112" customFormat="1" ht="12" customHeight="1">
      <c r="A28" s="113" t="s">
        <v>126</v>
      </c>
      <c r="B28" s="111"/>
      <c r="C28" s="111"/>
      <c r="D28" s="109">
        <f t="shared" si="0"/>
      </c>
      <c r="E28" s="339"/>
      <c r="F28" s="339"/>
    </row>
    <row r="29" spans="1:6" s="112" customFormat="1" ht="12" customHeight="1">
      <c r="A29" s="113" t="s">
        <v>127</v>
      </c>
      <c r="B29" s="111"/>
      <c r="C29" s="111"/>
      <c r="D29" s="109">
        <f t="shared" si="0"/>
      </c>
      <c r="E29" s="339"/>
      <c r="F29" s="339"/>
    </row>
    <row r="30" spans="1:6" s="112" customFormat="1" ht="12" customHeight="1">
      <c r="A30" s="113" t="s">
        <v>128</v>
      </c>
      <c r="B30" s="111"/>
      <c r="C30" s="111"/>
      <c r="D30" s="109">
        <f t="shared" si="0"/>
      </c>
      <c r="E30" s="339"/>
      <c r="F30" s="339"/>
    </row>
    <row r="31" spans="1:6" s="112" customFormat="1" ht="12" customHeight="1">
      <c r="A31" s="113" t="s">
        <v>129</v>
      </c>
      <c r="B31" s="111"/>
      <c r="C31" s="111"/>
      <c r="D31" s="109">
        <f t="shared" si="0"/>
      </c>
      <c r="E31" s="339"/>
      <c r="F31" s="339"/>
    </row>
    <row r="32" spans="1:6" s="112" customFormat="1" ht="12" customHeight="1">
      <c r="A32" s="113" t="s">
        <v>130</v>
      </c>
      <c r="B32" s="111"/>
      <c r="C32" s="111"/>
      <c r="D32" s="109">
        <f t="shared" si="0"/>
      </c>
      <c r="E32" s="339"/>
      <c r="F32" s="339"/>
    </row>
    <row r="33" spans="1:6" s="120" customFormat="1" ht="13.5" customHeight="1">
      <c r="A33" s="117" t="s">
        <v>131</v>
      </c>
      <c r="B33" s="299"/>
      <c r="C33" s="299"/>
      <c r="D33" s="119">
        <f t="shared" si="0"/>
      </c>
      <c r="E33" s="340">
        <f>IF(B33&lt;&gt;B7,"L","")</f>
      </c>
      <c r="F33" s="340">
        <f>IF(C33&lt;&gt;C7,"L","")</f>
      </c>
    </row>
    <row r="34" spans="1:6" s="112" customFormat="1" ht="12" customHeight="1">
      <c r="A34" s="114" t="s">
        <v>139</v>
      </c>
      <c r="B34" s="111"/>
      <c r="C34" s="111"/>
      <c r="D34" s="109">
        <f t="shared" si="0"/>
      </c>
      <c r="E34" s="339"/>
      <c r="F34" s="339"/>
    </row>
    <row r="35" spans="1:6" s="112" customFormat="1" ht="12" customHeight="1">
      <c r="A35" s="114" t="s">
        <v>132</v>
      </c>
      <c r="B35" s="111"/>
      <c r="C35" s="111"/>
      <c r="D35" s="109">
        <f t="shared" si="0"/>
      </c>
      <c r="E35" s="339"/>
      <c r="F35" s="339"/>
    </row>
    <row r="36" spans="1:6" s="112" customFormat="1" ht="12" customHeight="1">
      <c r="A36" s="114" t="s">
        <v>133</v>
      </c>
      <c r="B36" s="111"/>
      <c r="C36" s="111"/>
      <c r="D36" s="109">
        <f t="shared" si="0"/>
      </c>
      <c r="E36" s="339"/>
      <c r="F36" s="339"/>
    </row>
    <row r="37" spans="1:6" s="112" customFormat="1" ht="12" customHeight="1">
      <c r="A37" s="114" t="s">
        <v>134</v>
      </c>
      <c r="B37" s="111"/>
      <c r="C37" s="111"/>
      <c r="D37" s="109">
        <f t="shared" si="0"/>
      </c>
      <c r="E37" s="339"/>
      <c r="F37" s="339"/>
    </row>
    <row r="38" spans="1:6" s="112" customFormat="1" ht="12" customHeight="1">
      <c r="A38" s="114" t="s">
        <v>135</v>
      </c>
      <c r="B38" s="111"/>
      <c r="C38" s="111"/>
      <c r="D38" s="109">
        <f t="shared" si="0"/>
      </c>
      <c r="E38" s="339"/>
      <c r="F38" s="339"/>
    </row>
    <row r="39" spans="1:6" s="112" customFormat="1" ht="12" customHeight="1">
      <c r="A39" s="114" t="s">
        <v>136</v>
      </c>
      <c r="B39" s="111"/>
      <c r="C39" s="111"/>
      <c r="D39" s="109">
        <f t="shared" si="0"/>
      </c>
      <c r="E39" s="339"/>
      <c r="F39" s="339"/>
    </row>
    <row r="40" spans="1:6" s="112" customFormat="1" ht="12" customHeight="1">
      <c r="A40" s="114" t="s">
        <v>137</v>
      </c>
      <c r="B40" s="111"/>
      <c r="C40" s="111"/>
      <c r="D40" s="109">
        <f t="shared" si="0"/>
      </c>
      <c r="E40" s="339"/>
      <c r="F40" s="339"/>
    </row>
    <row r="41" spans="1:6" s="112" customFormat="1" ht="12" customHeight="1">
      <c r="A41" s="115" t="s">
        <v>138</v>
      </c>
      <c r="B41" s="268"/>
      <c r="C41" s="268"/>
      <c r="D41" s="109">
        <f t="shared" si="0"/>
      </c>
      <c r="E41" s="339"/>
      <c r="F41" s="339"/>
    </row>
    <row r="42" spans="1:6" s="120" customFormat="1" ht="13.5" customHeight="1">
      <c r="A42" s="117" t="s">
        <v>140</v>
      </c>
      <c r="B42" s="299"/>
      <c r="C42" s="299"/>
      <c r="D42" s="119">
        <f t="shared" si="0"/>
      </c>
      <c r="E42" s="340">
        <f>IF(B42&lt;&gt;B7,"L","")</f>
      </c>
      <c r="F42" s="340">
        <f>IF(C42&lt;&gt;C7,"L","")</f>
      </c>
    </row>
    <row r="43" spans="1:6" s="112" customFormat="1" ht="12" customHeight="1">
      <c r="A43" s="114" t="s">
        <v>141</v>
      </c>
      <c r="B43" s="111"/>
      <c r="C43" s="111"/>
      <c r="D43" s="109">
        <f t="shared" si="0"/>
      </c>
      <c r="E43" s="339"/>
      <c r="F43" s="339"/>
    </row>
    <row r="44" spans="1:6" s="112" customFormat="1" ht="12" customHeight="1">
      <c r="A44" s="114" t="s">
        <v>142</v>
      </c>
      <c r="B44" s="111"/>
      <c r="C44" s="111"/>
      <c r="D44" s="109">
        <f t="shared" si="0"/>
      </c>
      <c r="E44" s="339"/>
      <c r="F44" s="339"/>
    </row>
    <row r="45" spans="1:6" s="112" customFormat="1" ht="12" customHeight="1">
      <c r="A45" s="114" t="s">
        <v>143</v>
      </c>
      <c r="B45" s="111"/>
      <c r="C45" s="111"/>
      <c r="D45" s="109">
        <f t="shared" si="0"/>
      </c>
      <c r="E45" s="339"/>
      <c r="F45" s="339"/>
    </row>
    <row r="46" spans="1:6" s="112" customFormat="1" ht="12" customHeight="1">
      <c r="A46" s="114" t="s">
        <v>144</v>
      </c>
      <c r="B46" s="111"/>
      <c r="C46" s="111"/>
      <c r="D46" s="109">
        <f t="shared" si="0"/>
      </c>
      <c r="E46" s="339"/>
      <c r="F46" s="339"/>
    </row>
    <row r="47" spans="1:6" s="120" customFormat="1" ht="13.5" customHeight="1">
      <c r="A47" s="121" t="s">
        <v>145</v>
      </c>
      <c r="B47" s="299"/>
      <c r="C47" s="299"/>
      <c r="D47" s="119">
        <f t="shared" si="0"/>
      </c>
      <c r="E47" s="340">
        <f>IF(B47&gt;B7,"L","")</f>
      </c>
      <c r="F47" s="340">
        <f>IF(C47&gt;C7,"L","")</f>
      </c>
    </row>
    <row r="48" spans="1:6" s="112" customFormat="1" ht="12" customHeight="1">
      <c r="A48" s="114" t="s">
        <v>146</v>
      </c>
      <c r="B48" s="111"/>
      <c r="C48" s="111"/>
      <c r="D48" s="109">
        <f t="shared" si="0"/>
      </c>
      <c r="E48" s="339"/>
      <c r="F48" s="339"/>
    </row>
    <row r="49" spans="1:6" s="112" customFormat="1" ht="12" customHeight="1">
      <c r="A49" s="114" t="s">
        <v>147</v>
      </c>
      <c r="B49" s="111"/>
      <c r="C49" s="111"/>
      <c r="D49" s="109">
        <f t="shared" si="0"/>
      </c>
      <c r="E49" s="339"/>
      <c r="F49" s="339"/>
    </row>
    <row r="50" spans="1:6" s="112" customFormat="1" ht="12" customHeight="1">
      <c r="A50" s="114" t="s">
        <v>148</v>
      </c>
      <c r="B50" s="111"/>
      <c r="C50" s="111"/>
      <c r="D50" s="109">
        <f t="shared" si="0"/>
      </c>
      <c r="E50" s="339"/>
      <c r="F50" s="339"/>
    </row>
    <row r="51" spans="1:6" s="112" customFormat="1" ht="12" customHeight="1">
      <c r="A51" s="114" t="s">
        <v>149</v>
      </c>
      <c r="B51" s="111"/>
      <c r="C51" s="111"/>
      <c r="D51" s="109">
        <f t="shared" si="0"/>
      </c>
      <c r="E51" s="339"/>
      <c r="F51" s="339"/>
    </row>
    <row r="52" spans="1:6" s="112" customFormat="1" ht="12" customHeight="1">
      <c r="A52" s="114" t="s">
        <v>150</v>
      </c>
      <c r="B52" s="111"/>
      <c r="C52" s="111"/>
      <c r="D52" s="109">
        <f t="shared" si="0"/>
      </c>
      <c r="E52" s="339"/>
      <c r="F52" s="339"/>
    </row>
    <row r="53" spans="1:6" s="112" customFormat="1" ht="12" customHeight="1">
      <c r="A53" s="114" t="s">
        <v>151</v>
      </c>
      <c r="B53" s="111"/>
      <c r="C53" s="111"/>
      <c r="D53" s="109">
        <f t="shared" si="0"/>
      </c>
      <c r="E53" s="339"/>
      <c r="F53" s="339"/>
    </row>
    <row r="54" spans="1:6" s="112" customFormat="1" ht="12" customHeight="1">
      <c r="A54" s="116" t="s">
        <v>152</v>
      </c>
      <c r="B54" s="299"/>
      <c r="C54" s="299"/>
      <c r="D54" s="119">
        <f t="shared" si="0"/>
      </c>
      <c r="E54" s="339"/>
      <c r="F54" s="339"/>
    </row>
    <row r="55" spans="1:6" s="112" customFormat="1" ht="12" customHeight="1">
      <c r="A55" s="114" t="s">
        <v>153</v>
      </c>
      <c r="B55" s="111"/>
      <c r="C55" s="111"/>
      <c r="D55" s="109">
        <f t="shared" si="0"/>
      </c>
      <c r="E55" s="339"/>
      <c r="F55" s="339"/>
    </row>
    <row r="56" spans="1:6" s="112" customFormat="1" ht="12" customHeight="1">
      <c r="A56" s="114" t="s">
        <v>154</v>
      </c>
      <c r="B56" s="111"/>
      <c r="C56" s="111"/>
      <c r="D56" s="109">
        <f t="shared" si="0"/>
      </c>
      <c r="E56" s="339"/>
      <c r="F56" s="339"/>
    </row>
    <row r="57" ht="12" customHeight="1"/>
  </sheetData>
  <sheetProtection/>
  <mergeCells count="7">
    <mergeCell ref="A4:A5"/>
    <mergeCell ref="B4:C4"/>
    <mergeCell ref="D4:D5"/>
    <mergeCell ref="B1:C1"/>
    <mergeCell ref="D1:D3"/>
    <mergeCell ref="B2:C2"/>
    <mergeCell ref="B3:C3"/>
  </mergeCells>
  <printOptions/>
  <pageMargins left="0.5" right="0.25" top="0.25" bottom="0.2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selection activeCell="L42" sqref="L42"/>
    </sheetView>
  </sheetViews>
  <sheetFormatPr defaultColWidth="8.66015625" defaultRowHeight="18"/>
  <cols>
    <col min="1" max="1" width="4.66015625" style="0" customWidth="1"/>
    <col min="2" max="2" width="19.25" style="0" customWidth="1"/>
    <col min="3" max="3" width="5.75" style="0" customWidth="1"/>
    <col min="4" max="4" width="7.08203125" style="0" customWidth="1"/>
    <col min="5" max="5" width="1.75" style="0" customWidth="1"/>
    <col min="6" max="6" width="4.66015625" style="0" customWidth="1"/>
    <col min="7" max="7" width="20.16015625" style="0" customWidth="1"/>
    <col min="8" max="8" width="5.75" style="0" customWidth="1"/>
    <col min="9" max="9" width="7.08203125" style="0" customWidth="1"/>
    <col min="10" max="11" width="3.66015625" style="10" customWidth="1"/>
  </cols>
  <sheetData>
    <row r="1" spans="1:9" ht="24.75" customHeight="1">
      <c r="A1" s="501" t="s">
        <v>251</v>
      </c>
      <c r="B1" s="540"/>
      <c r="C1" s="540"/>
      <c r="D1" s="540"/>
      <c r="E1" s="540"/>
      <c r="F1" s="540"/>
      <c r="G1" s="540"/>
      <c r="H1" s="540"/>
      <c r="I1" s="540"/>
    </row>
    <row r="2" spans="1:9" ht="18.75">
      <c r="A2" s="501" t="s">
        <v>157</v>
      </c>
      <c r="B2" s="540"/>
      <c r="C2" s="540"/>
      <c r="D2" s="540"/>
      <c r="E2" s="540"/>
      <c r="F2" s="540"/>
      <c r="G2" s="540"/>
      <c r="H2" s="540"/>
      <c r="I2" s="540"/>
    </row>
    <row r="3" spans="1:9" ht="19.5" thickBot="1">
      <c r="A3" s="86" t="s">
        <v>255</v>
      </c>
      <c r="B3" s="94"/>
      <c r="C3" s="94"/>
      <c r="D3" s="94"/>
      <c r="E3" s="95"/>
      <c r="F3" s="94"/>
      <c r="G3" s="94"/>
      <c r="H3" s="86" t="s">
        <v>252</v>
      </c>
      <c r="I3" s="94"/>
    </row>
    <row r="4" spans="1:11" s="8" customFormat="1" ht="24.75" customHeight="1" thickTop="1">
      <c r="A4" s="545" t="s">
        <v>200</v>
      </c>
      <c r="B4" s="547" t="s">
        <v>169</v>
      </c>
      <c r="C4" s="547" t="s">
        <v>170</v>
      </c>
      <c r="D4" s="549" t="s">
        <v>254</v>
      </c>
      <c r="E4" s="128"/>
      <c r="F4" s="545" t="s">
        <v>200</v>
      </c>
      <c r="G4" s="547" t="s">
        <v>169</v>
      </c>
      <c r="H4" s="547" t="s">
        <v>170</v>
      </c>
      <c r="I4" s="549" t="s">
        <v>254</v>
      </c>
      <c r="J4" s="336"/>
      <c r="K4" s="336"/>
    </row>
    <row r="5" spans="1:11" s="16" customFormat="1" ht="24.75" customHeight="1" thickBot="1">
      <c r="A5" s="546"/>
      <c r="B5" s="548"/>
      <c r="C5" s="548"/>
      <c r="D5" s="550"/>
      <c r="E5" s="128"/>
      <c r="F5" s="546" t="s">
        <v>200</v>
      </c>
      <c r="G5" s="548" t="s">
        <v>260</v>
      </c>
      <c r="H5" s="548" t="s">
        <v>253</v>
      </c>
      <c r="I5" s="550" t="s">
        <v>254</v>
      </c>
      <c r="J5" s="336"/>
      <c r="K5" s="336"/>
    </row>
    <row r="6" spans="1:11" s="16" customFormat="1" ht="15" customHeight="1" thickTop="1">
      <c r="A6" s="208" t="s">
        <v>203</v>
      </c>
      <c r="B6" s="209" t="s">
        <v>312</v>
      </c>
      <c r="C6" s="142"/>
      <c r="D6" s="210">
        <v>100</v>
      </c>
      <c r="E6" s="94"/>
      <c r="F6" s="211">
        <v>33</v>
      </c>
      <c r="G6" s="212" t="s">
        <v>261</v>
      </c>
      <c r="H6" s="213"/>
      <c r="I6" s="97">
        <f>IF(H6="","",H6/$C$6*100)</f>
      </c>
      <c r="J6" s="336">
        <f>IF((SUM(C8:C38)+SUM(H6:H29))&lt;&gt;'B21'!B10,"L","")</f>
      </c>
      <c r="K6" s="336"/>
    </row>
    <row r="7" spans="1:11" s="17" customFormat="1" ht="15" customHeight="1">
      <c r="A7" s="98">
        <v>1</v>
      </c>
      <c r="B7" s="89" t="s">
        <v>204</v>
      </c>
      <c r="C7" s="96"/>
      <c r="D7" s="97">
        <f>IF(C7="","",C7/$C$6*100)</f>
      </c>
      <c r="E7" s="99"/>
      <c r="F7" s="98">
        <v>34</v>
      </c>
      <c r="G7" s="89" t="s">
        <v>205</v>
      </c>
      <c r="H7" s="96"/>
      <c r="I7" s="97">
        <f aca="true" t="shared" si="0" ref="I7:I29">IF(H7="","",H7/$C$6*100)</f>
      </c>
      <c r="J7" s="341"/>
      <c r="K7" s="341"/>
    </row>
    <row r="8" spans="1:11" s="8" customFormat="1" ht="15" customHeight="1">
      <c r="A8" s="98">
        <v>2</v>
      </c>
      <c r="B8" s="90" t="s">
        <v>278</v>
      </c>
      <c r="C8" s="96"/>
      <c r="D8" s="97">
        <f aca="true" t="shared" si="1" ref="D8:D38">IF(C8="","",C8/$C$6*100)</f>
      </c>
      <c r="E8" s="100"/>
      <c r="F8" s="98">
        <v>35</v>
      </c>
      <c r="G8" s="90" t="s">
        <v>262</v>
      </c>
      <c r="H8" s="96"/>
      <c r="I8" s="97">
        <f t="shared" si="0"/>
      </c>
      <c r="J8" s="336"/>
      <c r="K8" s="336"/>
    </row>
    <row r="9" spans="1:11" s="8" customFormat="1" ht="15" customHeight="1">
      <c r="A9" s="98">
        <v>3</v>
      </c>
      <c r="B9" s="90" t="s">
        <v>279</v>
      </c>
      <c r="C9" s="96"/>
      <c r="D9" s="97">
        <f t="shared" si="1"/>
      </c>
      <c r="E9" s="100"/>
      <c r="F9" s="98">
        <v>36</v>
      </c>
      <c r="G9" s="89" t="s">
        <v>206</v>
      </c>
      <c r="H9" s="96"/>
      <c r="I9" s="97">
        <f t="shared" si="0"/>
      </c>
      <c r="J9" s="336"/>
      <c r="K9" s="336"/>
    </row>
    <row r="10" spans="1:11" s="8" customFormat="1" ht="15" customHeight="1">
      <c r="A10" s="98">
        <v>4</v>
      </c>
      <c r="B10" s="89" t="s">
        <v>207</v>
      </c>
      <c r="C10" s="96"/>
      <c r="D10" s="97">
        <f t="shared" si="1"/>
      </c>
      <c r="E10" s="93"/>
      <c r="F10" s="98">
        <v>37</v>
      </c>
      <c r="G10" s="90" t="s">
        <v>263</v>
      </c>
      <c r="H10" s="96"/>
      <c r="I10" s="97">
        <f t="shared" si="0"/>
      </c>
      <c r="J10" s="336"/>
      <c r="K10" s="336"/>
    </row>
    <row r="11" spans="1:11" s="8" customFormat="1" ht="15" customHeight="1">
      <c r="A11" s="98">
        <v>5</v>
      </c>
      <c r="B11" s="90" t="s">
        <v>280</v>
      </c>
      <c r="C11" s="96"/>
      <c r="D11" s="97">
        <f t="shared" si="1"/>
      </c>
      <c r="E11" s="99"/>
      <c r="F11" s="98">
        <v>38</v>
      </c>
      <c r="G11" s="90" t="s">
        <v>264</v>
      </c>
      <c r="H11" s="96"/>
      <c r="I11" s="97">
        <f t="shared" si="0"/>
      </c>
      <c r="J11" s="336"/>
      <c r="K11" s="336"/>
    </row>
    <row r="12" spans="1:11" s="8" customFormat="1" ht="15" customHeight="1">
      <c r="A12" s="98">
        <v>6</v>
      </c>
      <c r="B12" s="90" t="s">
        <v>281</v>
      </c>
      <c r="C12" s="96"/>
      <c r="D12" s="97">
        <f t="shared" si="1"/>
      </c>
      <c r="E12" s="99"/>
      <c r="F12" s="98">
        <v>39</v>
      </c>
      <c r="G12" s="89" t="s">
        <v>208</v>
      </c>
      <c r="H12" s="96"/>
      <c r="I12" s="97">
        <f t="shared" si="0"/>
      </c>
      <c r="J12" s="336"/>
      <c r="K12" s="336"/>
    </row>
    <row r="13" spans="1:11" s="8" customFormat="1" ht="15" customHeight="1">
      <c r="A13" s="98">
        <v>7</v>
      </c>
      <c r="B13" s="90" t="s">
        <v>282</v>
      </c>
      <c r="C13" s="96"/>
      <c r="D13" s="97">
        <f t="shared" si="1"/>
      </c>
      <c r="E13" s="99"/>
      <c r="F13" s="98">
        <v>40</v>
      </c>
      <c r="G13" s="90" t="s">
        <v>265</v>
      </c>
      <c r="H13" s="96"/>
      <c r="I13" s="97">
        <f t="shared" si="0"/>
      </c>
      <c r="J13" s="336"/>
      <c r="K13" s="336"/>
    </row>
    <row r="14" spans="1:11" s="8" customFormat="1" ht="15" customHeight="1">
      <c r="A14" s="98">
        <v>8</v>
      </c>
      <c r="B14" s="90" t="s">
        <v>160</v>
      </c>
      <c r="C14" s="96"/>
      <c r="D14" s="97">
        <f t="shared" si="1"/>
      </c>
      <c r="E14" s="99"/>
      <c r="F14" s="98">
        <v>41</v>
      </c>
      <c r="G14" s="90" t="s">
        <v>266</v>
      </c>
      <c r="H14" s="96"/>
      <c r="I14" s="97">
        <f t="shared" si="0"/>
      </c>
      <c r="J14" s="336"/>
      <c r="K14" s="336"/>
    </row>
    <row r="15" spans="1:11" s="8" customFormat="1" ht="15" customHeight="1">
      <c r="A15" s="98">
        <v>9</v>
      </c>
      <c r="B15" s="89" t="s">
        <v>209</v>
      </c>
      <c r="C15" s="96"/>
      <c r="D15" s="97">
        <f t="shared" si="1"/>
      </c>
      <c r="E15" s="99"/>
      <c r="F15" s="98">
        <v>42</v>
      </c>
      <c r="G15" s="90" t="s">
        <v>267</v>
      </c>
      <c r="H15" s="96"/>
      <c r="I15" s="97">
        <f t="shared" si="0"/>
      </c>
      <c r="J15" s="336"/>
      <c r="K15" s="336"/>
    </row>
    <row r="16" spans="1:11" s="8" customFormat="1" ht="15" customHeight="1">
      <c r="A16" s="98">
        <v>10</v>
      </c>
      <c r="B16" s="89" t="s">
        <v>210</v>
      </c>
      <c r="C16" s="96"/>
      <c r="D16" s="97">
        <f t="shared" si="1"/>
      </c>
      <c r="E16" s="99"/>
      <c r="F16" s="98">
        <v>43</v>
      </c>
      <c r="G16" s="90" t="s">
        <v>268</v>
      </c>
      <c r="H16" s="96"/>
      <c r="I16" s="97">
        <f t="shared" si="0"/>
      </c>
      <c r="J16" s="336"/>
      <c r="K16" s="336"/>
    </row>
    <row r="17" spans="1:11" s="8" customFormat="1" ht="15" customHeight="1">
      <c r="A17" s="98">
        <v>11</v>
      </c>
      <c r="B17" s="90" t="s">
        <v>283</v>
      </c>
      <c r="C17" s="96"/>
      <c r="D17" s="97">
        <f t="shared" si="1"/>
      </c>
      <c r="E17" s="99"/>
      <c r="F17" s="98">
        <v>44</v>
      </c>
      <c r="G17" s="90" t="s">
        <v>269</v>
      </c>
      <c r="H17" s="96"/>
      <c r="I17" s="97">
        <f t="shared" si="0"/>
      </c>
      <c r="J17" s="336"/>
      <c r="K17" s="336"/>
    </row>
    <row r="18" spans="1:11" s="8" customFormat="1" ht="15" customHeight="1">
      <c r="A18" s="98">
        <v>12</v>
      </c>
      <c r="B18" s="90" t="s">
        <v>284</v>
      </c>
      <c r="C18" s="96"/>
      <c r="D18" s="97">
        <f t="shared" si="1"/>
      </c>
      <c r="E18" s="99"/>
      <c r="F18" s="98">
        <v>45</v>
      </c>
      <c r="G18" s="90" t="s">
        <v>270</v>
      </c>
      <c r="H18" s="96"/>
      <c r="I18" s="97">
        <f t="shared" si="0"/>
      </c>
      <c r="J18" s="336"/>
      <c r="K18" s="336"/>
    </row>
    <row r="19" spans="1:11" s="8" customFormat="1" ht="15" customHeight="1">
      <c r="A19" s="98">
        <v>13</v>
      </c>
      <c r="B19" s="89" t="s">
        <v>211</v>
      </c>
      <c r="C19" s="96"/>
      <c r="D19" s="97">
        <f t="shared" si="1"/>
      </c>
      <c r="E19" s="99"/>
      <c r="F19" s="98">
        <v>46</v>
      </c>
      <c r="G19" s="90" t="s">
        <v>271</v>
      </c>
      <c r="H19" s="96"/>
      <c r="I19" s="97">
        <f t="shared" si="0"/>
      </c>
      <c r="J19" s="336"/>
      <c r="K19" s="336"/>
    </row>
    <row r="20" spans="1:11" s="8" customFormat="1" ht="15" customHeight="1">
      <c r="A20" s="98">
        <v>14</v>
      </c>
      <c r="B20" s="90" t="s">
        <v>161</v>
      </c>
      <c r="C20" s="96"/>
      <c r="D20" s="97">
        <f t="shared" si="1"/>
      </c>
      <c r="E20" s="99"/>
      <c r="F20" s="98">
        <v>47</v>
      </c>
      <c r="G20" s="90" t="s">
        <v>272</v>
      </c>
      <c r="H20" s="96"/>
      <c r="I20" s="97">
        <f t="shared" si="0"/>
      </c>
      <c r="J20" s="336"/>
      <c r="K20" s="336"/>
    </row>
    <row r="21" spans="1:11" s="8" customFormat="1" ht="15" customHeight="1">
      <c r="A21" s="98">
        <v>15</v>
      </c>
      <c r="B21" s="90" t="s">
        <v>285</v>
      </c>
      <c r="C21" s="96"/>
      <c r="D21" s="97">
        <f t="shared" si="1"/>
      </c>
      <c r="E21" s="99"/>
      <c r="F21" s="98">
        <v>48</v>
      </c>
      <c r="G21" s="90" t="s">
        <v>273</v>
      </c>
      <c r="H21" s="96"/>
      <c r="I21" s="97">
        <f t="shared" si="0"/>
      </c>
      <c r="J21" s="336"/>
      <c r="K21" s="336"/>
    </row>
    <row r="22" spans="1:11" s="8" customFormat="1" ht="15" customHeight="1">
      <c r="A22" s="98">
        <v>16</v>
      </c>
      <c r="B22" s="90" t="s">
        <v>286</v>
      </c>
      <c r="C22" s="96"/>
      <c r="D22" s="97">
        <f t="shared" si="1"/>
      </c>
      <c r="E22" s="99"/>
      <c r="F22" s="98">
        <v>49</v>
      </c>
      <c r="G22" s="90" t="s">
        <v>274</v>
      </c>
      <c r="H22" s="96"/>
      <c r="I22" s="97">
        <f t="shared" si="0"/>
      </c>
      <c r="J22" s="336"/>
      <c r="K22" s="336"/>
    </row>
    <row r="23" spans="1:11" s="8" customFormat="1" ht="15" customHeight="1">
      <c r="A23" s="98">
        <v>17</v>
      </c>
      <c r="B23" s="90" t="s">
        <v>287</v>
      </c>
      <c r="C23" s="96"/>
      <c r="D23" s="97">
        <f t="shared" si="1"/>
      </c>
      <c r="E23" s="99"/>
      <c r="F23" s="98">
        <v>50</v>
      </c>
      <c r="G23" s="90" t="s">
        <v>212</v>
      </c>
      <c r="H23" s="96"/>
      <c r="I23" s="97">
        <f t="shared" si="0"/>
      </c>
      <c r="J23" s="336"/>
      <c r="K23" s="336"/>
    </row>
    <row r="24" spans="1:11" s="8" customFormat="1" ht="15" customHeight="1">
      <c r="A24" s="98">
        <v>18</v>
      </c>
      <c r="B24" s="90" t="s">
        <v>288</v>
      </c>
      <c r="C24" s="96"/>
      <c r="D24" s="97">
        <f t="shared" si="1"/>
      </c>
      <c r="E24" s="99"/>
      <c r="F24" s="98">
        <v>51</v>
      </c>
      <c r="G24" s="90" t="s">
        <v>275</v>
      </c>
      <c r="H24" s="96"/>
      <c r="I24" s="97">
        <f t="shared" si="0"/>
      </c>
      <c r="J24" s="336"/>
      <c r="K24" s="336"/>
    </row>
    <row r="25" spans="1:11" s="8" customFormat="1" ht="15" customHeight="1">
      <c r="A25" s="98">
        <v>19</v>
      </c>
      <c r="B25" s="90" t="s">
        <v>289</v>
      </c>
      <c r="C25" s="96"/>
      <c r="D25" s="97">
        <f t="shared" si="1"/>
      </c>
      <c r="E25" s="99"/>
      <c r="F25" s="98">
        <v>52</v>
      </c>
      <c r="G25" s="90" t="s">
        <v>303</v>
      </c>
      <c r="H25" s="96"/>
      <c r="I25" s="97">
        <f t="shared" si="0"/>
      </c>
      <c r="J25" s="336"/>
      <c r="K25" s="336"/>
    </row>
    <row r="26" spans="1:11" s="8" customFormat="1" ht="15" customHeight="1">
      <c r="A26" s="98">
        <v>20</v>
      </c>
      <c r="B26" s="90" t="s">
        <v>162</v>
      </c>
      <c r="C26" s="96"/>
      <c r="D26" s="97">
        <f t="shared" si="1"/>
      </c>
      <c r="E26" s="99"/>
      <c r="F26" s="98">
        <v>53</v>
      </c>
      <c r="G26" s="90" t="s">
        <v>276</v>
      </c>
      <c r="H26" s="96"/>
      <c r="I26" s="97">
        <f t="shared" si="0"/>
      </c>
      <c r="J26" s="336"/>
      <c r="K26" s="336"/>
    </row>
    <row r="27" spans="1:11" s="8" customFormat="1" ht="15" customHeight="1">
      <c r="A27" s="98">
        <v>21</v>
      </c>
      <c r="B27" s="89" t="s">
        <v>213</v>
      </c>
      <c r="C27" s="96"/>
      <c r="D27" s="97">
        <f t="shared" si="1"/>
      </c>
      <c r="E27" s="99"/>
      <c r="F27" s="98">
        <v>54</v>
      </c>
      <c r="G27" s="90" t="s">
        <v>164</v>
      </c>
      <c r="H27" s="96"/>
      <c r="I27" s="97">
        <f t="shared" si="0"/>
      </c>
      <c r="J27" s="336"/>
      <c r="K27" s="336"/>
    </row>
    <row r="28" spans="1:11" s="8" customFormat="1" ht="15" customHeight="1">
      <c r="A28" s="98">
        <v>22</v>
      </c>
      <c r="B28" s="90" t="s">
        <v>290</v>
      </c>
      <c r="C28" s="96"/>
      <c r="D28" s="97">
        <f t="shared" si="1"/>
      </c>
      <c r="E28" s="99"/>
      <c r="F28" s="98">
        <v>55</v>
      </c>
      <c r="G28" s="90" t="s">
        <v>277</v>
      </c>
      <c r="H28" s="96"/>
      <c r="I28" s="97">
        <f t="shared" si="0"/>
      </c>
      <c r="J28" s="336"/>
      <c r="K28" s="336"/>
    </row>
    <row r="29" spans="1:11" s="8" customFormat="1" ht="15" customHeight="1">
      <c r="A29" s="98">
        <v>23</v>
      </c>
      <c r="B29" s="90" t="s">
        <v>291</v>
      </c>
      <c r="C29" s="96"/>
      <c r="D29" s="97">
        <f t="shared" si="1"/>
      </c>
      <c r="E29" s="99"/>
      <c r="F29" s="98">
        <v>56</v>
      </c>
      <c r="G29" s="90" t="s">
        <v>165</v>
      </c>
      <c r="H29" s="96"/>
      <c r="I29" s="97">
        <f t="shared" si="0"/>
      </c>
      <c r="J29" s="336"/>
      <c r="K29" s="336"/>
    </row>
    <row r="30" spans="1:11" s="8" customFormat="1" ht="15" customHeight="1">
      <c r="A30" s="98">
        <v>24</v>
      </c>
      <c r="B30" s="90" t="s">
        <v>292</v>
      </c>
      <c r="C30" s="96"/>
      <c r="D30" s="97">
        <f t="shared" si="1"/>
      </c>
      <c r="E30" s="99"/>
      <c r="F30" s="98"/>
      <c r="G30" s="90"/>
      <c r="H30" s="96"/>
      <c r="I30" s="97"/>
      <c r="J30" s="336"/>
      <c r="K30" s="336"/>
    </row>
    <row r="31" spans="1:11" s="8" customFormat="1" ht="15" customHeight="1">
      <c r="A31" s="98">
        <v>25</v>
      </c>
      <c r="B31" s="90" t="s">
        <v>293</v>
      </c>
      <c r="C31" s="96"/>
      <c r="D31" s="97">
        <f t="shared" si="1"/>
      </c>
      <c r="E31" s="99"/>
      <c r="F31" s="199" t="s">
        <v>214</v>
      </c>
      <c r="G31" s="200" t="s">
        <v>166</v>
      </c>
      <c r="H31" s="206"/>
      <c r="I31" s="207">
        <v>100</v>
      </c>
      <c r="J31" s="336"/>
      <c r="K31" s="336"/>
    </row>
    <row r="32" spans="1:11" s="8" customFormat="1" ht="15" customHeight="1">
      <c r="A32" s="98">
        <v>26</v>
      </c>
      <c r="B32" s="90" t="s">
        <v>294</v>
      </c>
      <c r="C32" s="96"/>
      <c r="D32" s="97">
        <f t="shared" si="1"/>
      </c>
      <c r="E32" s="99"/>
      <c r="F32" s="98">
        <v>1</v>
      </c>
      <c r="G32" s="90" t="s">
        <v>300</v>
      </c>
      <c r="H32" s="96"/>
      <c r="I32" s="97">
        <f>IF(H32="","",H32/$H$31*100)</f>
      </c>
      <c r="J32" s="336"/>
      <c r="K32" s="336"/>
    </row>
    <row r="33" spans="1:11" s="8" customFormat="1" ht="27.75" customHeight="1">
      <c r="A33" s="98">
        <v>27</v>
      </c>
      <c r="B33" s="90" t="s">
        <v>295</v>
      </c>
      <c r="C33" s="96"/>
      <c r="D33" s="97">
        <f t="shared" si="1"/>
      </c>
      <c r="E33" s="99"/>
      <c r="F33" s="98">
        <v>2</v>
      </c>
      <c r="G33" s="127" t="s">
        <v>168</v>
      </c>
      <c r="H33" s="96"/>
      <c r="I33" s="97">
        <f aca="true" t="shared" si="2" ref="I33:I38">IF(H33="","",H33/$H$31*100)</f>
      </c>
      <c r="J33" s="336"/>
      <c r="K33" s="336"/>
    </row>
    <row r="34" spans="1:11" s="8" customFormat="1" ht="15" customHeight="1">
      <c r="A34" s="98">
        <v>28</v>
      </c>
      <c r="B34" s="90" t="s">
        <v>296</v>
      </c>
      <c r="C34" s="96"/>
      <c r="D34" s="97">
        <f t="shared" si="1"/>
      </c>
      <c r="E34" s="99"/>
      <c r="F34" s="98">
        <v>3</v>
      </c>
      <c r="G34" s="90" t="s">
        <v>167</v>
      </c>
      <c r="H34" s="96"/>
      <c r="I34" s="97">
        <f t="shared" si="2"/>
      </c>
      <c r="J34" s="336"/>
      <c r="K34" s="336"/>
    </row>
    <row r="35" spans="1:11" s="8" customFormat="1" ht="15" customHeight="1">
      <c r="A35" s="98">
        <v>29</v>
      </c>
      <c r="B35" s="90" t="s">
        <v>297</v>
      </c>
      <c r="C35" s="96"/>
      <c r="D35" s="97">
        <f t="shared" si="1"/>
      </c>
      <c r="E35" s="99"/>
      <c r="F35" s="98">
        <v>4</v>
      </c>
      <c r="G35" s="90" t="s">
        <v>301</v>
      </c>
      <c r="H35" s="96"/>
      <c r="I35" s="97">
        <f t="shared" si="2"/>
      </c>
      <c r="J35" s="336"/>
      <c r="K35" s="336"/>
    </row>
    <row r="36" spans="1:11" s="8" customFormat="1" ht="15" customHeight="1">
      <c r="A36" s="98">
        <v>30</v>
      </c>
      <c r="B36" s="89" t="s">
        <v>215</v>
      </c>
      <c r="C36" s="96"/>
      <c r="D36" s="97">
        <f t="shared" si="1"/>
      </c>
      <c r="E36" s="99"/>
      <c r="F36" s="98">
        <v>5</v>
      </c>
      <c r="G36" s="90" t="s">
        <v>299</v>
      </c>
      <c r="H36" s="96"/>
      <c r="I36" s="97">
        <f t="shared" si="2"/>
      </c>
      <c r="J36" s="336"/>
      <c r="K36" s="336"/>
    </row>
    <row r="37" spans="1:11" s="8" customFormat="1" ht="15" customHeight="1">
      <c r="A37" s="98">
        <v>31</v>
      </c>
      <c r="B37" s="90" t="s">
        <v>163</v>
      </c>
      <c r="C37" s="96"/>
      <c r="D37" s="97">
        <f t="shared" si="1"/>
      </c>
      <c r="E37" s="99"/>
      <c r="F37" s="98">
        <v>6</v>
      </c>
      <c r="G37" s="90" t="s">
        <v>101</v>
      </c>
      <c r="H37" s="96"/>
      <c r="I37" s="97">
        <f t="shared" si="2"/>
      </c>
      <c r="J37" s="336"/>
      <c r="K37" s="336"/>
    </row>
    <row r="38" spans="1:11" s="8" customFormat="1" ht="15" customHeight="1" thickBot="1">
      <c r="A38" s="103">
        <v>32</v>
      </c>
      <c r="B38" s="91" t="s">
        <v>298</v>
      </c>
      <c r="C38" s="104"/>
      <c r="D38" s="105">
        <f t="shared" si="1"/>
      </c>
      <c r="E38" s="99"/>
      <c r="F38" s="103">
        <v>7</v>
      </c>
      <c r="G38" s="91" t="s">
        <v>102</v>
      </c>
      <c r="H38" s="104"/>
      <c r="I38" s="105">
        <f t="shared" si="2"/>
      </c>
      <c r="J38" s="336"/>
      <c r="K38" s="336"/>
    </row>
    <row r="39" spans="1:11" s="8" customFormat="1" ht="15.75" customHeight="1" thickTop="1">
      <c r="A39" s="85" t="s">
        <v>103</v>
      </c>
      <c r="B39" s="108"/>
      <c r="C39" s="108"/>
      <c r="D39" s="108"/>
      <c r="E39" s="108"/>
      <c r="F39" s="92"/>
      <c r="G39" s="92"/>
      <c r="H39" s="92"/>
      <c r="I39" s="92"/>
      <c r="J39" s="336"/>
      <c r="K39" s="336"/>
    </row>
    <row r="40" spans="1:11" s="8" customFormat="1" ht="15.75" customHeight="1">
      <c r="A40" s="85" t="s">
        <v>104</v>
      </c>
      <c r="B40" s="108"/>
      <c r="C40" s="108"/>
      <c r="D40" s="108"/>
      <c r="F40" s="463" t="s">
        <v>433</v>
      </c>
      <c r="G40" s="463"/>
      <c r="H40" s="463"/>
      <c r="I40" s="463"/>
      <c r="J40" s="336"/>
      <c r="K40" s="336"/>
    </row>
    <row r="41" spans="1:11" s="8" customFormat="1" ht="15.75" customHeight="1">
      <c r="A41" s="106"/>
      <c r="B41" s="106"/>
      <c r="C41" s="129">
        <f>IF(OR(C6&lt;&gt;SUM(C7:C38)+SUM(H6:H29),SUM(H32:H38)&lt;&gt;H31),"L","")</f>
      </c>
      <c r="D41" s="130"/>
      <c r="E41" s="541"/>
      <c r="F41" s="542"/>
      <c r="G41" s="542"/>
      <c r="H41" s="542"/>
      <c r="I41" s="542"/>
      <c r="J41" s="336"/>
      <c r="K41" s="336"/>
    </row>
    <row r="42" spans="1:11" s="8" customFormat="1" ht="15.75" customHeight="1">
      <c r="A42" s="544" t="s">
        <v>105</v>
      </c>
      <c r="B42" s="543"/>
      <c r="C42" s="92"/>
      <c r="D42" s="92"/>
      <c r="E42" s="542"/>
      <c r="F42" s="542"/>
      <c r="G42" s="542"/>
      <c r="H42" s="542"/>
      <c r="I42" s="542"/>
      <c r="J42" s="336"/>
      <c r="K42" s="336"/>
    </row>
    <row r="43" spans="1:11" s="8" customFormat="1" ht="15.75" customHeight="1">
      <c r="A43" s="543"/>
      <c r="B43" s="543"/>
      <c r="C43" s="92"/>
      <c r="D43" s="92"/>
      <c r="E43" s="542"/>
      <c r="F43" s="542"/>
      <c r="G43" s="542"/>
      <c r="H43" s="542"/>
      <c r="I43" s="542"/>
      <c r="J43" s="336"/>
      <c r="K43" s="336"/>
    </row>
    <row r="44" spans="1:11" s="8" customFormat="1" ht="15.75" customHeight="1">
      <c r="A44" s="92"/>
      <c r="B44" s="92"/>
      <c r="C44" s="92"/>
      <c r="D44" s="92"/>
      <c r="E44" s="107"/>
      <c r="F44" s="92"/>
      <c r="G44" s="92"/>
      <c r="H44" s="92"/>
      <c r="I44" s="92"/>
      <c r="J44" s="336"/>
      <c r="K44" s="336"/>
    </row>
    <row r="45" spans="1:11" s="8" customFormat="1" ht="15.75" customHeight="1">
      <c r="A45" s="92"/>
      <c r="B45" s="92"/>
      <c r="C45" s="92"/>
      <c r="D45" s="92"/>
      <c r="E45" s="107"/>
      <c r="F45" s="92"/>
      <c r="G45" s="92"/>
      <c r="H45" s="92"/>
      <c r="I45" s="92"/>
      <c r="J45" s="336"/>
      <c r="K45" s="336"/>
    </row>
    <row r="46" spans="1:11" s="8" customFormat="1" ht="15.75" customHeight="1">
      <c r="A46" s="543"/>
      <c r="B46" s="543"/>
      <c r="C46" s="92"/>
      <c r="D46" s="92"/>
      <c r="E46" s="107"/>
      <c r="F46" s="92"/>
      <c r="G46" s="92"/>
      <c r="H46" s="92" t="s">
        <v>220</v>
      </c>
      <c r="I46" s="92"/>
      <c r="J46" s="336"/>
      <c r="K46" s="336"/>
    </row>
    <row r="47" spans="1:9" ht="12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22.5" customHeight="1">
      <c r="A48" s="460"/>
      <c r="B48" s="460"/>
      <c r="C48" s="14"/>
      <c r="D48" s="14"/>
      <c r="E48" s="14"/>
      <c r="F48" s="14"/>
      <c r="G48" s="76"/>
      <c r="H48" s="36"/>
      <c r="I48" s="36"/>
    </row>
    <row r="49" spans="1:9" ht="15" customHeight="1">
      <c r="A49" s="460"/>
      <c r="B49" s="460"/>
      <c r="C49" s="14"/>
      <c r="D49" s="14"/>
      <c r="E49" s="460"/>
      <c r="F49" s="460"/>
      <c r="G49" s="460"/>
      <c r="H49" s="460"/>
      <c r="I49" s="460"/>
    </row>
    <row r="50" spans="1:9" ht="15" customHeight="1">
      <c r="A50" s="14"/>
      <c r="B50" s="14"/>
      <c r="C50" s="14"/>
      <c r="D50" s="14"/>
      <c r="E50" s="460"/>
      <c r="F50" s="460"/>
      <c r="G50" s="460"/>
      <c r="H50" s="460"/>
      <c r="I50" s="460"/>
    </row>
    <row r="51" spans="1:9" ht="18">
      <c r="A51" s="14"/>
      <c r="B51" s="14"/>
      <c r="C51" s="14"/>
      <c r="D51" s="14"/>
      <c r="E51" s="14"/>
      <c r="F51" s="14"/>
      <c r="G51" s="14"/>
      <c r="H51" s="14"/>
      <c r="I51" s="14"/>
    </row>
  </sheetData>
  <sheetProtection/>
  <mergeCells count="16">
    <mergeCell ref="H4:H5"/>
    <mergeCell ref="I4:I5"/>
    <mergeCell ref="C4:C5"/>
    <mergeCell ref="D4:D5"/>
    <mergeCell ref="F4:F5"/>
    <mergeCell ref="G4:G5"/>
    <mergeCell ref="E49:I50"/>
    <mergeCell ref="A48:B49"/>
    <mergeCell ref="A1:I1"/>
    <mergeCell ref="A2:I2"/>
    <mergeCell ref="F40:I40"/>
    <mergeCell ref="E41:I43"/>
    <mergeCell ref="A46:B46"/>
    <mergeCell ref="A42:B43"/>
    <mergeCell ref="A4:A5"/>
    <mergeCell ref="B4:B5"/>
  </mergeCells>
  <printOptions/>
  <pageMargins left="0.5" right="0.25" top="0.5" bottom="0.2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0"/>
  <sheetViews>
    <sheetView zoomScale="90" zoomScaleNormal="90" zoomScalePageLayoutView="0" workbookViewId="0" topLeftCell="A10">
      <selection activeCell="B75" sqref="B75:D75"/>
    </sheetView>
  </sheetViews>
  <sheetFormatPr defaultColWidth="8.83203125" defaultRowHeight="18"/>
  <cols>
    <col min="1" max="1" width="39.33203125" style="20" customWidth="1"/>
    <col min="2" max="2" width="10.08203125" style="20" customWidth="1"/>
    <col min="3" max="3" width="9.75" style="20" customWidth="1"/>
    <col min="4" max="4" width="15.41015625" style="20" customWidth="1"/>
    <col min="5" max="7" width="2.75" style="23" customWidth="1"/>
    <col min="8" max="16384" width="8.83203125" style="20" customWidth="1"/>
  </cols>
  <sheetData>
    <row r="1" spans="1:7" ht="24.75" customHeight="1">
      <c r="A1" s="554" t="s">
        <v>193</v>
      </c>
      <c r="B1" s="555"/>
      <c r="C1" s="555"/>
      <c r="D1" s="555"/>
      <c r="E1" s="138"/>
      <c r="F1" s="138"/>
      <c r="G1" s="138"/>
    </row>
    <row r="2" spans="1:7" ht="21.75" customHeight="1">
      <c r="A2" s="556" t="s">
        <v>179</v>
      </c>
      <c r="B2" s="557"/>
      <c r="C2" s="557"/>
      <c r="D2" s="557"/>
      <c r="E2" s="138"/>
      <c r="F2" s="138"/>
      <c r="G2" s="138"/>
    </row>
    <row r="3" spans="1:7" ht="19.5" customHeight="1">
      <c r="A3" s="556" t="s">
        <v>434</v>
      </c>
      <c r="B3" s="558"/>
      <c r="C3" s="558"/>
      <c r="D3" s="558"/>
      <c r="E3" s="138"/>
      <c r="F3" s="138"/>
      <c r="G3" s="138"/>
    </row>
    <row r="4" spans="1:7" ht="32.25" customHeight="1" thickBot="1">
      <c r="A4" s="131" t="s">
        <v>171</v>
      </c>
      <c r="B4" s="139"/>
      <c r="C4" s="139"/>
      <c r="D4" s="133" t="s">
        <v>172</v>
      </c>
      <c r="E4" s="138"/>
      <c r="F4" s="138"/>
      <c r="G4" s="138"/>
    </row>
    <row r="5" spans="1:7" ht="26.25" customHeight="1" thickTop="1">
      <c r="A5" s="530" t="s">
        <v>158</v>
      </c>
      <c r="B5" s="492" t="s">
        <v>256</v>
      </c>
      <c r="C5" s="559"/>
      <c r="D5" s="549" t="s">
        <v>173</v>
      </c>
      <c r="E5" s="138"/>
      <c r="F5" s="138"/>
      <c r="G5" s="138"/>
    </row>
    <row r="6" spans="1:7" ht="33.75" customHeight="1">
      <c r="A6" s="561"/>
      <c r="B6" s="132" t="s">
        <v>257</v>
      </c>
      <c r="C6" s="132" t="s">
        <v>258</v>
      </c>
      <c r="D6" s="560"/>
      <c r="E6" s="138"/>
      <c r="F6" s="138"/>
      <c r="G6" s="138"/>
    </row>
    <row r="7" spans="1:7" ht="15.75" customHeight="1" thickBot="1">
      <c r="A7" s="140">
        <v>1</v>
      </c>
      <c r="B7" s="141">
        <v>2</v>
      </c>
      <c r="C7" s="141">
        <v>3</v>
      </c>
      <c r="D7" s="134" t="s">
        <v>180</v>
      </c>
      <c r="E7" s="138"/>
      <c r="F7" s="138"/>
      <c r="G7" s="138"/>
    </row>
    <row r="8" spans="1:7" ht="19.5" customHeight="1" thickTop="1">
      <c r="A8" s="151" t="s">
        <v>188</v>
      </c>
      <c r="B8" s="142"/>
      <c r="C8" s="142"/>
      <c r="D8" s="143">
        <f>IF(OR(C8="",C8=0),"",B8/C8*100)</f>
      </c>
      <c r="E8" s="138"/>
      <c r="F8" s="138"/>
      <c r="G8" s="138"/>
    </row>
    <row r="9" spans="1:7" ht="15" customHeight="1">
      <c r="A9" s="152" t="s">
        <v>182</v>
      </c>
      <c r="B9" s="144"/>
      <c r="C9" s="144"/>
      <c r="D9" s="145">
        <f aca="true" t="shared" si="0" ref="D9:D59">IF(OR(C9="",C9=0),"",B9/C9*100)</f>
      </c>
      <c r="E9" s="138"/>
      <c r="F9" s="138"/>
      <c r="G9" s="138"/>
    </row>
    <row r="10" spans="1:7" ht="15" customHeight="1">
      <c r="A10" s="152" t="s">
        <v>183</v>
      </c>
      <c r="B10" s="144"/>
      <c r="C10" s="144"/>
      <c r="D10" s="145">
        <f t="shared" si="0"/>
      </c>
      <c r="E10" s="138">
        <f>IF(B10&lt;&gt;'B1'!Q12,"L","")</f>
      </c>
      <c r="F10" s="138"/>
      <c r="G10" s="138"/>
    </row>
    <row r="11" spans="1:7" ht="15" customHeight="1">
      <c r="A11" s="152" t="s">
        <v>109</v>
      </c>
      <c r="B11" s="144"/>
      <c r="C11" s="144"/>
      <c r="D11" s="145">
        <f t="shared" si="0"/>
      </c>
      <c r="E11" s="138"/>
      <c r="F11" s="138"/>
      <c r="G11" s="138"/>
    </row>
    <row r="12" spans="1:7" ht="15" customHeight="1">
      <c r="A12" s="152" t="s">
        <v>184</v>
      </c>
      <c r="B12" s="144"/>
      <c r="C12" s="144"/>
      <c r="D12" s="145">
        <f t="shared" si="0"/>
      </c>
      <c r="E12" s="138"/>
      <c r="F12" s="138"/>
      <c r="G12" s="138"/>
    </row>
    <row r="13" spans="1:7" ht="15" customHeight="1">
      <c r="A13" s="152" t="s">
        <v>185</v>
      </c>
      <c r="B13" s="144"/>
      <c r="C13" s="144"/>
      <c r="D13" s="145">
        <f t="shared" si="0"/>
      </c>
      <c r="E13" s="138"/>
      <c r="F13" s="138"/>
      <c r="G13" s="138"/>
    </row>
    <row r="14" spans="1:7" ht="15" customHeight="1">
      <c r="A14" s="152" t="s">
        <v>113</v>
      </c>
      <c r="B14" s="144"/>
      <c r="C14" s="144"/>
      <c r="D14" s="145">
        <f t="shared" si="0"/>
      </c>
      <c r="E14" s="138"/>
      <c r="F14" s="138"/>
      <c r="G14" s="138"/>
    </row>
    <row r="15" spans="1:7" ht="15" customHeight="1">
      <c r="A15" s="152" t="s">
        <v>186</v>
      </c>
      <c r="B15" s="144"/>
      <c r="C15" s="144"/>
      <c r="D15" s="145">
        <f t="shared" si="0"/>
      </c>
      <c r="E15" s="138"/>
      <c r="F15" s="138"/>
      <c r="G15" s="138"/>
    </row>
    <row r="16" spans="1:7" ht="15" customHeight="1">
      <c r="A16" s="152" t="s">
        <v>187</v>
      </c>
      <c r="B16" s="144"/>
      <c r="C16" s="144"/>
      <c r="D16" s="145">
        <f t="shared" si="0"/>
      </c>
      <c r="E16" s="138"/>
      <c r="F16" s="138"/>
      <c r="G16" s="138"/>
    </row>
    <row r="17" spans="1:7" s="21" customFormat="1" ht="19.5" customHeight="1">
      <c r="A17" s="153" t="s">
        <v>189</v>
      </c>
      <c r="B17" s="146"/>
      <c r="C17" s="146"/>
      <c r="D17" s="147">
        <f t="shared" si="0"/>
      </c>
      <c r="E17" s="148"/>
      <c r="F17" s="148"/>
      <c r="G17" s="148"/>
    </row>
    <row r="18" spans="1:7" s="22" customFormat="1" ht="16.5" customHeight="1">
      <c r="A18" s="154" t="s">
        <v>116</v>
      </c>
      <c r="B18" s="150"/>
      <c r="C18" s="150"/>
      <c r="D18" s="147">
        <f t="shared" si="0"/>
      </c>
      <c r="E18" s="149">
        <f>IF(B18&lt;&gt;B8,"L","")</f>
      </c>
      <c r="F18" s="149">
        <f>IF(C18&lt;&gt;C8,"L","")</f>
      </c>
      <c r="G18" s="149"/>
    </row>
    <row r="19" spans="1:7" s="22" customFormat="1" ht="16.5" customHeight="1">
      <c r="A19" s="154" t="s">
        <v>190</v>
      </c>
      <c r="B19" s="150"/>
      <c r="C19" s="150"/>
      <c r="D19" s="145">
        <f t="shared" si="0"/>
      </c>
      <c r="E19" s="149"/>
      <c r="F19" s="149"/>
      <c r="G19" s="149"/>
    </row>
    <row r="20" spans="1:7" s="21" customFormat="1" ht="13.5" customHeight="1">
      <c r="A20" s="152" t="s">
        <v>117</v>
      </c>
      <c r="B20" s="144"/>
      <c r="C20" s="144"/>
      <c r="D20" s="145">
        <f t="shared" si="0"/>
      </c>
      <c r="E20" s="148"/>
      <c r="F20" s="148"/>
      <c r="G20" s="148"/>
    </row>
    <row r="21" spans="1:7" s="21" customFormat="1" ht="27.75" customHeight="1">
      <c r="A21" s="152" t="s">
        <v>156</v>
      </c>
      <c r="B21" s="144"/>
      <c r="C21" s="144"/>
      <c r="D21" s="145">
        <f t="shared" si="0"/>
      </c>
      <c r="E21" s="148"/>
      <c r="F21" s="148"/>
      <c r="G21" s="148"/>
    </row>
    <row r="22" spans="1:7" s="21" customFormat="1" ht="27.75" customHeight="1">
      <c r="A22" s="152" t="s">
        <v>118</v>
      </c>
      <c r="B22" s="144"/>
      <c r="C22" s="144"/>
      <c r="D22" s="145">
        <f t="shared" si="0"/>
      </c>
      <c r="E22" s="148"/>
      <c r="F22" s="148"/>
      <c r="G22" s="148"/>
    </row>
    <row r="23" spans="1:7" s="21" customFormat="1" ht="15" customHeight="1">
      <c r="A23" s="152" t="s">
        <v>119</v>
      </c>
      <c r="B23" s="144"/>
      <c r="C23" s="144"/>
      <c r="D23" s="145">
        <f t="shared" si="0"/>
      </c>
      <c r="E23" s="148"/>
      <c r="F23" s="148"/>
      <c r="G23" s="148"/>
    </row>
    <row r="24" spans="1:7" s="21" customFormat="1" ht="15" customHeight="1">
      <c r="A24" s="152" t="s">
        <v>120</v>
      </c>
      <c r="B24" s="144"/>
      <c r="C24" s="144"/>
      <c r="D24" s="145">
        <f t="shared" si="0"/>
      </c>
      <c r="E24" s="148"/>
      <c r="F24" s="148"/>
      <c r="G24" s="148"/>
    </row>
    <row r="25" spans="1:7" s="21" customFormat="1" ht="15" customHeight="1">
      <c r="A25" s="152" t="s">
        <v>121</v>
      </c>
      <c r="B25" s="144"/>
      <c r="C25" s="144"/>
      <c r="D25" s="145">
        <f t="shared" si="0"/>
      </c>
      <c r="E25" s="148"/>
      <c r="F25" s="148"/>
      <c r="G25" s="148"/>
    </row>
    <row r="26" spans="1:7" s="21" customFormat="1" ht="15" customHeight="1">
      <c r="A26" s="152" t="s">
        <v>122</v>
      </c>
      <c r="B26" s="303"/>
      <c r="C26" s="303"/>
      <c r="D26" s="145">
        <f t="shared" si="0"/>
      </c>
      <c r="E26" s="148"/>
      <c r="F26" s="148"/>
      <c r="G26" s="148"/>
    </row>
    <row r="27" spans="1:7" s="21" customFormat="1" ht="15" customHeight="1">
      <c r="A27" s="152" t="s">
        <v>123</v>
      </c>
      <c r="B27" s="144"/>
      <c r="C27" s="144"/>
      <c r="D27" s="145">
        <f t="shared" si="0"/>
      </c>
      <c r="E27" s="148"/>
      <c r="F27" s="148"/>
      <c r="G27" s="148"/>
    </row>
    <row r="28" spans="1:7" s="21" customFormat="1" ht="15" customHeight="1">
      <c r="A28" s="152" t="s">
        <v>124</v>
      </c>
      <c r="B28" s="144"/>
      <c r="C28" s="144"/>
      <c r="D28" s="145">
        <f t="shared" si="0"/>
      </c>
      <c r="E28" s="148"/>
      <c r="F28" s="148"/>
      <c r="G28" s="148"/>
    </row>
    <row r="29" spans="1:7" s="21" customFormat="1" ht="15" customHeight="1">
      <c r="A29" s="152" t="s">
        <v>125</v>
      </c>
      <c r="B29" s="144"/>
      <c r="C29" s="144"/>
      <c r="D29" s="145">
        <f t="shared" si="0"/>
      </c>
      <c r="E29" s="148"/>
      <c r="F29" s="148"/>
      <c r="G29" s="148"/>
    </row>
    <row r="30" spans="1:7" s="21" customFormat="1" ht="15" customHeight="1">
      <c r="A30" s="152" t="s">
        <v>126</v>
      </c>
      <c r="B30" s="144"/>
      <c r="C30" s="144"/>
      <c r="D30" s="145">
        <f t="shared" si="0"/>
      </c>
      <c r="E30" s="148"/>
      <c r="F30" s="148"/>
      <c r="G30" s="148"/>
    </row>
    <row r="31" spans="1:7" s="21" customFormat="1" ht="15" customHeight="1">
      <c r="A31" s="152" t="s">
        <v>127</v>
      </c>
      <c r="B31" s="144"/>
      <c r="C31" s="144"/>
      <c r="D31" s="145">
        <f t="shared" si="0"/>
      </c>
      <c r="E31" s="148"/>
      <c r="F31" s="148"/>
      <c r="G31" s="148"/>
    </row>
    <row r="32" spans="1:7" s="21" customFormat="1" ht="15" customHeight="1">
      <c r="A32" s="152" t="s">
        <v>128</v>
      </c>
      <c r="B32" s="144"/>
      <c r="C32" s="144"/>
      <c r="D32" s="145">
        <f t="shared" si="0"/>
      </c>
      <c r="E32" s="148"/>
      <c r="F32" s="148"/>
      <c r="G32" s="148"/>
    </row>
    <row r="33" spans="1:7" s="21" customFormat="1" ht="15" customHeight="1">
      <c r="A33" s="152" t="s">
        <v>129</v>
      </c>
      <c r="B33" s="144"/>
      <c r="C33" s="144"/>
      <c r="D33" s="145">
        <f t="shared" si="0"/>
      </c>
      <c r="E33" s="148"/>
      <c r="F33" s="148"/>
      <c r="G33" s="148"/>
    </row>
    <row r="34" spans="1:7" s="21" customFormat="1" ht="15" customHeight="1">
      <c r="A34" s="152" t="s">
        <v>130</v>
      </c>
      <c r="B34" s="144"/>
      <c r="C34" s="144"/>
      <c r="D34" s="145">
        <f t="shared" si="0"/>
      </c>
      <c r="E34" s="148"/>
      <c r="F34" s="148"/>
      <c r="G34" s="148"/>
    </row>
    <row r="35" spans="1:7" s="21" customFormat="1" ht="16.5" customHeight="1">
      <c r="A35" s="154" t="s">
        <v>191</v>
      </c>
      <c r="B35" s="144"/>
      <c r="C35" s="144"/>
      <c r="D35" s="145">
        <f t="shared" si="0"/>
      </c>
      <c r="E35" s="148"/>
      <c r="F35" s="148"/>
      <c r="G35" s="148"/>
    </row>
    <row r="36" spans="1:7" s="21" customFormat="1" ht="13.5" customHeight="1">
      <c r="A36" s="152" t="s">
        <v>192</v>
      </c>
      <c r="B36" s="144"/>
      <c r="C36" s="144"/>
      <c r="D36" s="145">
        <f t="shared" si="0"/>
      </c>
      <c r="E36" s="148"/>
      <c r="F36" s="148"/>
      <c r="G36" s="148"/>
    </row>
    <row r="37" spans="1:7" s="21" customFormat="1" ht="16.5" customHeight="1">
      <c r="A37" s="154" t="s">
        <v>131</v>
      </c>
      <c r="B37" s="150"/>
      <c r="C37" s="150"/>
      <c r="D37" s="147"/>
      <c r="E37" s="148">
        <f>IF(B37&lt;&gt;B8,"L","")</f>
      </c>
      <c r="F37" s="148">
        <f>IF(C37&lt;&gt;C8,"L","")</f>
      </c>
      <c r="G37" s="148"/>
    </row>
    <row r="38" spans="1:7" s="22" customFormat="1" ht="15.75" customHeight="1">
      <c r="A38" s="332" t="s">
        <v>139</v>
      </c>
      <c r="B38" s="144"/>
      <c r="C38" s="144"/>
      <c r="D38" s="145">
        <f t="shared" si="0"/>
      </c>
      <c r="E38" s="149"/>
      <c r="F38" s="149"/>
      <c r="G38" s="149"/>
    </row>
    <row r="39" spans="1:7" ht="13.5" customHeight="1">
      <c r="A39" s="332" t="s">
        <v>132</v>
      </c>
      <c r="B39" s="144"/>
      <c r="C39" s="144"/>
      <c r="D39" s="145">
        <f t="shared" si="0"/>
      </c>
      <c r="E39" s="138"/>
      <c r="F39" s="138"/>
      <c r="G39" s="138"/>
    </row>
    <row r="40" spans="1:7" ht="13.5" customHeight="1">
      <c r="A40" s="332" t="s">
        <v>133</v>
      </c>
      <c r="B40" s="144"/>
      <c r="C40" s="144"/>
      <c r="D40" s="145">
        <f t="shared" si="0"/>
      </c>
      <c r="E40" s="138"/>
      <c r="F40" s="138"/>
      <c r="G40" s="138"/>
    </row>
    <row r="41" spans="1:7" ht="13.5" customHeight="1">
      <c r="A41" s="332" t="s">
        <v>134</v>
      </c>
      <c r="B41" s="144"/>
      <c r="C41" s="144"/>
      <c r="D41" s="145">
        <f t="shared" si="0"/>
      </c>
      <c r="E41" s="138"/>
      <c r="F41" s="138"/>
      <c r="G41" s="138"/>
    </row>
    <row r="42" spans="1:7" ht="13.5" customHeight="1">
      <c r="A42" s="332" t="s">
        <v>135</v>
      </c>
      <c r="B42" s="144"/>
      <c r="C42" s="144"/>
      <c r="D42" s="145">
        <f t="shared" si="0"/>
      </c>
      <c r="E42" s="138"/>
      <c r="F42" s="138"/>
      <c r="G42" s="138"/>
    </row>
    <row r="43" spans="1:7" ht="13.5" customHeight="1">
      <c r="A43" s="332" t="s">
        <v>136</v>
      </c>
      <c r="B43" s="144"/>
      <c r="C43" s="144"/>
      <c r="D43" s="145">
        <f t="shared" si="0"/>
      </c>
      <c r="E43" s="138"/>
      <c r="F43" s="138"/>
      <c r="G43" s="138"/>
    </row>
    <row r="44" spans="1:7" ht="13.5" customHeight="1">
      <c r="A44" s="332" t="s">
        <v>328</v>
      </c>
      <c r="B44" s="144"/>
      <c r="C44" s="144"/>
      <c r="D44" s="145">
        <f t="shared" si="0"/>
      </c>
      <c r="E44" s="138"/>
      <c r="F44" s="138"/>
      <c r="G44" s="138"/>
    </row>
    <row r="45" spans="1:7" ht="13.5" customHeight="1">
      <c r="A45" s="332" t="s">
        <v>329</v>
      </c>
      <c r="B45" s="144"/>
      <c r="C45" s="144"/>
      <c r="D45" s="145">
        <f t="shared" si="0"/>
      </c>
      <c r="E45" s="138"/>
      <c r="F45" s="138"/>
      <c r="G45" s="138"/>
    </row>
    <row r="46" spans="1:7" ht="15" customHeight="1" thickBot="1">
      <c r="A46" s="333" t="s">
        <v>138</v>
      </c>
      <c r="B46" s="302"/>
      <c r="C46" s="302"/>
      <c r="D46" s="158">
        <f>IF(OR(C46="",C46=0,B46=""),"",B46/C46*100)</f>
      </c>
      <c r="E46" s="138"/>
      <c r="F46" s="138"/>
      <c r="G46" s="138"/>
    </row>
    <row r="47" spans="1:4" ht="16.5" customHeight="1" thickTop="1">
      <c r="A47" s="40"/>
      <c r="B47" s="38"/>
      <c r="C47" s="38"/>
      <c r="D47" s="39"/>
    </row>
    <row r="48" spans="1:4" ht="16.5" customHeight="1">
      <c r="A48" s="136" t="s">
        <v>174</v>
      </c>
      <c r="B48" s="38"/>
      <c r="C48" s="38"/>
      <c r="D48" s="39"/>
    </row>
    <row r="49" spans="1:4" ht="16.5" customHeight="1" thickBot="1">
      <c r="A49" s="40"/>
      <c r="B49" s="38"/>
      <c r="C49" s="38"/>
      <c r="D49" s="39"/>
    </row>
    <row r="50" spans="1:7" s="22" customFormat="1" ht="16.5" customHeight="1" thickTop="1">
      <c r="A50" s="161" t="s">
        <v>194</v>
      </c>
      <c r="B50" s="162"/>
      <c r="C50" s="162"/>
      <c r="D50" s="163">
        <f t="shared" si="0"/>
      </c>
      <c r="E50" s="149">
        <f>IF(B50&lt;&gt;B8,"L","")</f>
      </c>
      <c r="F50" s="149">
        <f>IF(C50&lt;&gt;C8,"L","")</f>
      </c>
      <c r="G50" s="149"/>
    </row>
    <row r="51" spans="1:7" ht="16.5" customHeight="1">
      <c r="A51" s="332" t="s">
        <v>330</v>
      </c>
      <c r="B51" s="159"/>
      <c r="C51" s="159"/>
      <c r="D51" s="160">
        <f t="shared" si="0"/>
      </c>
      <c r="E51" s="138"/>
      <c r="F51" s="138"/>
      <c r="G51" s="138"/>
    </row>
    <row r="52" spans="1:7" ht="16.5" customHeight="1">
      <c r="A52" s="332" t="s">
        <v>331</v>
      </c>
      <c r="B52" s="144"/>
      <c r="C52" s="159"/>
      <c r="D52" s="160">
        <f t="shared" si="0"/>
      </c>
      <c r="E52" s="138"/>
      <c r="F52" s="138"/>
      <c r="G52" s="138"/>
    </row>
    <row r="53" spans="1:7" ht="16.5" customHeight="1">
      <c r="A53" s="332" t="s">
        <v>332</v>
      </c>
      <c r="B53" s="159"/>
      <c r="C53" s="159"/>
      <c r="D53" s="160">
        <f t="shared" si="0"/>
      </c>
      <c r="E53" s="138"/>
      <c r="F53" s="138"/>
      <c r="G53" s="138"/>
    </row>
    <row r="54" spans="1:7" ht="16.5" customHeight="1">
      <c r="A54" s="332" t="s">
        <v>333</v>
      </c>
      <c r="B54" s="159"/>
      <c r="C54" s="159"/>
      <c r="D54" s="160">
        <f t="shared" si="0"/>
      </c>
      <c r="E54" s="138"/>
      <c r="F54" s="138"/>
      <c r="G54" s="138"/>
    </row>
    <row r="55" spans="1:7" s="22" customFormat="1" ht="16.5" customHeight="1">
      <c r="A55" s="154" t="s">
        <v>195</v>
      </c>
      <c r="B55" s="150"/>
      <c r="C55" s="150"/>
      <c r="D55" s="147">
        <f t="shared" si="0"/>
      </c>
      <c r="E55" s="149">
        <f>IF(B55&lt;&gt;B8,"L","")</f>
      </c>
      <c r="F55" s="149">
        <f>IF(C55&lt;&gt;C8,"L","")</f>
      </c>
      <c r="G55" s="149"/>
    </row>
    <row r="56" spans="1:7" ht="16.5" customHeight="1">
      <c r="A56" s="332" t="s">
        <v>334</v>
      </c>
      <c r="B56" s="159"/>
      <c r="C56" s="159"/>
      <c r="D56" s="160">
        <f t="shared" si="0"/>
      </c>
      <c r="E56" s="138"/>
      <c r="F56" s="138"/>
      <c r="G56" s="138"/>
    </row>
    <row r="57" spans="1:7" ht="16.5" customHeight="1">
      <c r="A57" s="332" t="s">
        <v>142</v>
      </c>
      <c r="B57" s="159"/>
      <c r="C57" s="159"/>
      <c r="D57" s="160">
        <f t="shared" si="0"/>
      </c>
      <c r="E57" s="138"/>
      <c r="F57" s="138"/>
      <c r="G57" s="138"/>
    </row>
    <row r="58" spans="1:7" ht="16.5" customHeight="1">
      <c r="A58" s="332" t="s">
        <v>143</v>
      </c>
      <c r="B58" s="159"/>
      <c r="C58" s="159"/>
      <c r="D58" s="160">
        <f t="shared" si="0"/>
      </c>
      <c r="E58" s="138"/>
      <c r="F58" s="138"/>
      <c r="G58" s="138"/>
    </row>
    <row r="59" spans="1:4" ht="16.5" customHeight="1">
      <c r="A59" s="334" t="s">
        <v>335</v>
      </c>
      <c r="B59" s="144"/>
      <c r="C59" s="156"/>
      <c r="D59" s="157">
        <f t="shared" si="0"/>
      </c>
    </row>
    <row r="60" spans="1:7" s="22" customFormat="1" ht="16.5" customHeight="1">
      <c r="A60" s="135" t="s">
        <v>175</v>
      </c>
      <c r="B60" s="67"/>
      <c r="C60" s="67"/>
      <c r="D60" s="37">
        <f aca="true" t="shared" si="1" ref="D60:D73">IF(OR(C60="",C60=0),"",B60/C60*100)</f>
      </c>
      <c r="E60" s="48">
        <f>IF(B60&gt;B8,"L","")</f>
      </c>
      <c r="F60" s="48">
        <f>IF(C60&gt;C8,"L","")</f>
      </c>
      <c r="G60" s="48"/>
    </row>
    <row r="61" spans="1:4" ht="16.5" customHeight="1">
      <c r="A61" s="334" t="s">
        <v>336</v>
      </c>
      <c r="B61" s="156"/>
      <c r="C61" s="156"/>
      <c r="D61" s="157">
        <f t="shared" si="1"/>
      </c>
    </row>
    <row r="62" spans="1:4" ht="16.5" customHeight="1">
      <c r="A62" s="334" t="s">
        <v>147</v>
      </c>
      <c r="B62" s="156"/>
      <c r="C62" s="156"/>
      <c r="D62" s="157">
        <f t="shared" si="1"/>
      </c>
    </row>
    <row r="63" spans="1:4" ht="16.5" customHeight="1">
      <c r="A63" s="334" t="s">
        <v>148</v>
      </c>
      <c r="B63" s="156"/>
      <c r="C63" s="156"/>
      <c r="D63" s="157">
        <f t="shared" si="1"/>
      </c>
    </row>
    <row r="64" spans="1:4" ht="16.5" customHeight="1">
      <c r="A64" s="334" t="s">
        <v>149</v>
      </c>
      <c r="B64" s="156"/>
      <c r="C64" s="156"/>
      <c r="D64" s="157">
        <f t="shared" si="1"/>
      </c>
    </row>
    <row r="65" spans="1:4" ht="16.5" customHeight="1">
      <c r="A65" s="334" t="s">
        <v>150</v>
      </c>
      <c r="B65" s="156"/>
      <c r="C65" s="156"/>
      <c r="D65" s="157">
        <f t="shared" si="1"/>
      </c>
    </row>
    <row r="66" spans="1:4" ht="16.5" customHeight="1">
      <c r="A66" s="334" t="s">
        <v>151</v>
      </c>
      <c r="B66" s="156"/>
      <c r="C66" s="156"/>
      <c r="D66" s="157">
        <f t="shared" si="1"/>
      </c>
    </row>
    <row r="67" spans="1:7" s="22" customFormat="1" ht="16.5" customHeight="1">
      <c r="A67" s="135" t="s">
        <v>176</v>
      </c>
      <c r="B67" s="67"/>
      <c r="C67" s="67"/>
      <c r="D67" s="37">
        <f t="shared" si="1"/>
      </c>
      <c r="E67" s="48">
        <f>IF(B67&gt;B8,"L","")</f>
      </c>
      <c r="F67" s="48"/>
      <c r="G67" s="48"/>
    </row>
    <row r="68" spans="1:4" ht="16.5" customHeight="1">
      <c r="A68" s="334" t="s">
        <v>27</v>
      </c>
      <c r="B68" s="156"/>
      <c r="C68" s="156"/>
      <c r="D68" s="157">
        <f t="shared" si="1"/>
      </c>
    </row>
    <row r="69" spans="1:4" ht="16.5" customHeight="1">
      <c r="A69" s="334" t="s">
        <v>154</v>
      </c>
      <c r="B69" s="156"/>
      <c r="C69" s="156"/>
      <c r="D69" s="157">
        <f t="shared" si="1"/>
      </c>
    </row>
    <row r="70" spans="1:7" s="22" customFormat="1" ht="16.5" customHeight="1">
      <c r="A70" s="135" t="s">
        <v>177</v>
      </c>
      <c r="B70" s="67"/>
      <c r="C70" s="67"/>
      <c r="D70" s="37">
        <f t="shared" si="1"/>
      </c>
      <c r="E70" s="48">
        <f>IF(B70&gt;B8,"L","")</f>
      </c>
      <c r="F70" s="48">
        <f>IF(C70&gt;C8,"L","")</f>
      </c>
      <c r="G70" s="48"/>
    </row>
    <row r="71" spans="1:4" ht="16.5" customHeight="1">
      <c r="A71" s="334" t="s">
        <v>28</v>
      </c>
      <c r="B71" s="156"/>
      <c r="C71" s="156"/>
      <c r="D71" s="157">
        <f t="shared" si="1"/>
      </c>
    </row>
    <row r="72" spans="1:4" ht="16.5" customHeight="1">
      <c r="A72" s="334" t="s">
        <v>147</v>
      </c>
      <c r="B72" s="156"/>
      <c r="C72" s="156"/>
      <c r="D72" s="157">
        <f t="shared" si="1"/>
      </c>
    </row>
    <row r="73" spans="1:4" ht="16.5" customHeight="1" thickBot="1">
      <c r="A73" s="335" t="s">
        <v>29</v>
      </c>
      <c r="B73" s="75"/>
      <c r="C73" s="75"/>
      <c r="D73" s="158">
        <f t="shared" si="1"/>
      </c>
    </row>
    <row r="74" spans="1:4" ht="16.5" thickTop="1">
      <c r="A74" s="329"/>
      <c r="B74" s="329"/>
      <c r="C74" s="329"/>
      <c r="D74" s="329"/>
    </row>
    <row r="75" spans="1:7" ht="15.75">
      <c r="A75" s="330"/>
      <c r="B75" s="551" t="s">
        <v>435</v>
      </c>
      <c r="C75" s="552"/>
      <c r="D75" s="552"/>
      <c r="E75" s="30"/>
      <c r="F75" s="30"/>
      <c r="G75" s="24"/>
    </row>
    <row r="76" spans="1:7" ht="18.75">
      <c r="A76" s="137" t="s">
        <v>105</v>
      </c>
      <c r="B76" s="470" t="s">
        <v>178</v>
      </c>
      <c r="C76" s="553"/>
      <c r="D76" s="553"/>
      <c r="E76" s="29"/>
      <c r="F76" s="29"/>
      <c r="G76" s="24"/>
    </row>
    <row r="77" spans="1:7" ht="18.75">
      <c r="A77" s="331"/>
      <c r="B77" s="450"/>
      <c r="C77" s="450"/>
      <c r="D77" s="450"/>
      <c r="E77" s="25"/>
      <c r="F77" s="25"/>
      <c r="G77" s="24"/>
    </row>
    <row r="78" spans="1:7" ht="18.75">
      <c r="A78" s="331"/>
      <c r="B78" s="262"/>
      <c r="C78" s="262"/>
      <c r="D78" s="262"/>
      <c r="E78" s="25"/>
      <c r="F78" s="25"/>
      <c r="G78" s="24"/>
    </row>
    <row r="79" spans="1:7" ht="18.75">
      <c r="A79" s="331"/>
      <c r="B79" s="262"/>
      <c r="C79" s="262"/>
      <c r="D79" s="262"/>
      <c r="E79" s="25"/>
      <c r="F79" s="25"/>
      <c r="G79" s="24"/>
    </row>
    <row r="80" spans="1:7" ht="18.75">
      <c r="A80" s="331"/>
      <c r="B80" s="262"/>
      <c r="C80" s="262"/>
      <c r="D80" s="262"/>
      <c r="E80" s="25"/>
      <c r="F80" s="25"/>
      <c r="G80" s="24"/>
    </row>
    <row r="81" spans="1:7" ht="18.75">
      <c r="A81" s="331"/>
      <c r="B81" s="262"/>
      <c r="C81" s="262"/>
      <c r="D81" s="262"/>
      <c r="E81" s="25"/>
      <c r="F81" s="25"/>
      <c r="G81" s="24"/>
    </row>
    <row r="82" spans="1:7" ht="18.75">
      <c r="A82" s="331"/>
      <c r="B82" s="262"/>
      <c r="C82" s="262"/>
      <c r="D82" s="262"/>
      <c r="E82" s="25"/>
      <c r="F82" s="25"/>
      <c r="G82" s="24"/>
    </row>
    <row r="83" spans="1:7" ht="18.75">
      <c r="A83" s="331"/>
      <c r="B83" s="262"/>
      <c r="C83" s="262"/>
      <c r="D83" s="262"/>
      <c r="E83" s="25"/>
      <c r="F83" s="25"/>
      <c r="G83" s="24"/>
    </row>
    <row r="84" spans="1:7" ht="18.75">
      <c r="A84" s="331"/>
      <c r="B84" s="553"/>
      <c r="C84" s="553"/>
      <c r="D84" s="553"/>
      <c r="E84" s="25"/>
      <c r="F84" s="25"/>
      <c r="G84" s="24"/>
    </row>
    <row r="85" spans="1:7" ht="18.75">
      <c r="A85" s="331"/>
      <c r="B85" s="262"/>
      <c r="C85" s="262"/>
      <c r="D85" s="262"/>
      <c r="E85" s="25"/>
      <c r="F85" s="25"/>
      <c r="G85" s="24"/>
    </row>
    <row r="86" spans="1:7" ht="18.75">
      <c r="A86" s="331"/>
      <c r="B86" s="262"/>
      <c r="C86" s="262"/>
      <c r="D86" s="262"/>
      <c r="E86" s="25"/>
      <c r="F86" s="25"/>
      <c r="G86" s="24"/>
    </row>
    <row r="87" spans="1:7" ht="18.75">
      <c r="A87" s="331"/>
      <c r="B87" s="262"/>
      <c r="C87" s="262"/>
      <c r="D87" s="262"/>
      <c r="E87" s="25"/>
      <c r="F87" s="25"/>
      <c r="G87" s="24"/>
    </row>
    <row r="88" spans="1:7" ht="18.75">
      <c r="A88" s="331"/>
      <c r="B88" s="262"/>
      <c r="C88" s="262"/>
      <c r="D88" s="262"/>
      <c r="E88" s="25"/>
      <c r="F88" s="25"/>
      <c r="G88" s="24"/>
    </row>
    <row r="89" spans="1:7" ht="15.75">
      <c r="A89" s="331"/>
      <c r="B89" s="329"/>
      <c r="C89" s="331"/>
      <c r="D89" s="329"/>
      <c r="E89" s="24"/>
      <c r="F89" s="24"/>
      <c r="G89" s="24"/>
    </row>
    <row r="90" spans="1:4" ht="15.75">
      <c r="A90" s="329"/>
      <c r="B90" s="329"/>
      <c r="C90" s="329"/>
      <c r="D90" s="329"/>
    </row>
  </sheetData>
  <sheetProtection/>
  <mergeCells count="10">
    <mergeCell ref="B77:D77"/>
    <mergeCell ref="B75:D75"/>
    <mergeCell ref="B76:D76"/>
    <mergeCell ref="B84:D84"/>
    <mergeCell ref="A1:D1"/>
    <mergeCell ref="A2:D2"/>
    <mergeCell ref="A3:D3"/>
    <mergeCell ref="B5:C5"/>
    <mergeCell ref="D5:D6"/>
    <mergeCell ref="A5:A6"/>
  </mergeCells>
  <printOptions/>
  <pageMargins left="0.63" right="0.25" top="1" bottom="0.5" header="0.18" footer="0.25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22">
      <selection activeCell="H42" sqref="H42:K42"/>
    </sheetView>
  </sheetViews>
  <sheetFormatPr defaultColWidth="8.83203125" defaultRowHeight="18"/>
  <cols>
    <col min="1" max="1" width="3.83203125" style="24" customWidth="1"/>
    <col min="2" max="2" width="13.66015625" style="20" customWidth="1"/>
    <col min="3" max="4" width="6.08203125" style="20" customWidth="1"/>
    <col min="5" max="5" width="6.75" style="26" customWidth="1"/>
    <col min="6" max="6" width="2" style="20" customWidth="1"/>
    <col min="7" max="7" width="4.83203125" style="24" customWidth="1"/>
    <col min="8" max="8" width="13.66015625" style="20" customWidth="1"/>
    <col min="9" max="10" width="6.08203125" style="20" customWidth="1"/>
    <col min="11" max="11" width="6.75" style="20" customWidth="1"/>
    <col min="12" max="12" width="5.41015625" style="23" customWidth="1"/>
    <col min="13" max="13" width="8.83203125" style="23" customWidth="1"/>
    <col min="14" max="16384" width="8.83203125" style="20" customWidth="1"/>
  </cols>
  <sheetData>
    <row r="1" spans="1:11" ht="23.25" customHeight="1">
      <c r="A1" s="194" t="s">
        <v>224</v>
      </c>
      <c r="B1" s="195"/>
      <c r="C1" s="193"/>
      <c r="D1" s="585" t="s">
        <v>308</v>
      </c>
      <c r="E1" s="585"/>
      <c r="F1" s="585"/>
      <c r="G1" s="585"/>
      <c r="H1" s="585"/>
      <c r="I1" s="584" t="s">
        <v>310</v>
      </c>
      <c r="J1" s="584"/>
      <c r="K1" s="584"/>
    </row>
    <row r="2" spans="1:8" ht="18" customHeight="1">
      <c r="A2" s="470" t="s">
        <v>228</v>
      </c>
      <c r="B2" s="470"/>
      <c r="C2" s="470"/>
      <c r="D2" s="456" t="s">
        <v>309</v>
      </c>
      <c r="E2" s="456"/>
      <c r="F2" s="456"/>
      <c r="G2" s="456"/>
      <c r="H2" s="456"/>
    </row>
    <row r="3" spans="1:11" ht="19.5" customHeight="1">
      <c r="A3" s="575" t="s">
        <v>304</v>
      </c>
      <c r="B3" s="575"/>
      <c r="C3" s="575"/>
      <c r="D3" s="456" t="s">
        <v>436</v>
      </c>
      <c r="E3" s="456"/>
      <c r="F3" s="456"/>
      <c r="G3" s="456"/>
      <c r="H3" s="456"/>
      <c r="I3" s="573" t="s">
        <v>252</v>
      </c>
      <c r="J3" s="573"/>
      <c r="K3" s="574"/>
    </row>
    <row r="4" spans="1:11" ht="6" customHeight="1" thickBot="1">
      <c r="A4" s="196"/>
      <c r="B4" s="196"/>
      <c r="I4" s="571"/>
      <c r="J4" s="571"/>
      <c r="K4" s="571"/>
    </row>
    <row r="5" spans="1:11" ht="43.5" customHeight="1" thickTop="1">
      <c r="A5" s="576" t="s">
        <v>200</v>
      </c>
      <c r="B5" s="578" t="s">
        <v>315</v>
      </c>
      <c r="C5" s="580" t="s">
        <v>314</v>
      </c>
      <c r="D5" s="581"/>
      <c r="E5" s="582" t="s">
        <v>302</v>
      </c>
      <c r="F5" s="572"/>
      <c r="G5" s="576" t="s">
        <v>200</v>
      </c>
      <c r="H5" s="578" t="s">
        <v>315</v>
      </c>
      <c r="I5" s="580" t="s">
        <v>314</v>
      </c>
      <c r="J5" s="581"/>
      <c r="K5" s="582" t="s">
        <v>302</v>
      </c>
    </row>
    <row r="6" spans="1:11" ht="33" customHeight="1">
      <c r="A6" s="577"/>
      <c r="B6" s="579"/>
      <c r="C6" s="172" t="s">
        <v>253</v>
      </c>
      <c r="D6" s="173" t="s">
        <v>311</v>
      </c>
      <c r="E6" s="583"/>
      <c r="F6" s="572"/>
      <c r="G6" s="577"/>
      <c r="H6" s="579"/>
      <c r="I6" s="172" t="s">
        <v>253</v>
      </c>
      <c r="J6" s="173" t="s">
        <v>311</v>
      </c>
      <c r="K6" s="583"/>
    </row>
    <row r="7" spans="1:13" s="171" customFormat="1" ht="12.75" customHeight="1">
      <c r="A7" s="166">
        <v>1</v>
      </c>
      <c r="B7" s="167">
        <v>2</v>
      </c>
      <c r="C7" s="167">
        <v>3</v>
      </c>
      <c r="D7" s="168">
        <v>4</v>
      </c>
      <c r="E7" s="169">
        <v>5</v>
      </c>
      <c r="F7" s="572"/>
      <c r="G7" s="166">
        <v>1</v>
      </c>
      <c r="H7" s="167">
        <v>2</v>
      </c>
      <c r="I7" s="167">
        <v>3</v>
      </c>
      <c r="J7" s="168">
        <v>4</v>
      </c>
      <c r="K7" s="169">
        <v>5</v>
      </c>
      <c r="L7" s="170"/>
      <c r="M7" s="170"/>
    </row>
    <row r="8" spans="1:12" ht="33" customHeight="1">
      <c r="A8" s="164" t="s">
        <v>216</v>
      </c>
      <c r="B8" s="197" t="s">
        <v>312</v>
      </c>
      <c r="C8" s="68"/>
      <c r="D8" s="165"/>
      <c r="E8" s="43">
        <v>100</v>
      </c>
      <c r="F8" s="572"/>
      <c r="G8" s="179">
        <v>33</v>
      </c>
      <c r="H8" s="198" t="s">
        <v>261</v>
      </c>
      <c r="I8" s="156"/>
      <c r="J8" s="176"/>
      <c r="K8" s="177">
        <f>IF(I8="","",I8/$C$8*100)</f>
      </c>
      <c r="L8" s="23">
        <f>IF(OR(C8&lt;&gt;'B1'!$P$12,C8&lt;&gt;SUM(C9:C40)+SUM(I8:I31)),"L","")</f>
      </c>
    </row>
    <row r="9" spans="1:11" ht="13.5" customHeight="1">
      <c r="A9" s="174">
        <v>1</v>
      </c>
      <c r="B9" s="175" t="s">
        <v>204</v>
      </c>
      <c r="C9" s="156"/>
      <c r="D9" s="176"/>
      <c r="E9" s="177">
        <f>IF(C9="","",C9/$C$8*100)</f>
      </c>
      <c r="F9" s="572"/>
      <c r="G9" s="174">
        <v>34</v>
      </c>
      <c r="H9" s="175" t="s">
        <v>205</v>
      </c>
      <c r="I9" s="156"/>
      <c r="J9" s="176"/>
      <c r="K9" s="177">
        <f aca="true" t="shared" si="0" ref="K9:K31">IF(I9="","",I9/$C$8*100)</f>
      </c>
    </row>
    <row r="10" spans="1:11" ht="13.5" customHeight="1">
      <c r="A10" s="174">
        <v>2</v>
      </c>
      <c r="B10" s="178" t="s">
        <v>278</v>
      </c>
      <c r="C10" s="156"/>
      <c r="D10" s="176"/>
      <c r="E10" s="177">
        <f aca="true" t="shared" si="1" ref="E10:E40">IF(C10="","",C10/$C$8*100)</f>
      </c>
      <c r="F10" s="572"/>
      <c r="G10" s="174">
        <v>35</v>
      </c>
      <c r="H10" s="178" t="s">
        <v>262</v>
      </c>
      <c r="I10" s="156"/>
      <c r="J10" s="176"/>
      <c r="K10" s="177">
        <f t="shared" si="0"/>
      </c>
    </row>
    <row r="11" spans="1:11" ht="13.5" customHeight="1">
      <c r="A11" s="174">
        <v>3</v>
      </c>
      <c r="B11" s="178" t="s">
        <v>279</v>
      </c>
      <c r="C11" s="156"/>
      <c r="D11" s="176"/>
      <c r="E11" s="177">
        <f t="shared" si="1"/>
      </c>
      <c r="F11" s="572"/>
      <c r="G11" s="174">
        <v>36</v>
      </c>
      <c r="H11" s="175" t="s">
        <v>206</v>
      </c>
      <c r="I11" s="156"/>
      <c r="J11" s="176"/>
      <c r="K11" s="177">
        <f t="shared" si="0"/>
      </c>
    </row>
    <row r="12" spans="1:11" ht="13.5" customHeight="1">
      <c r="A12" s="174">
        <v>4</v>
      </c>
      <c r="B12" s="175" t="s">
        <v>207</v>
      </c>
      <c r="C12" s="156"/>
      <c r="D12" s="176"/>
      <c r="E12" s="177">
        <f t="shared" si="1"/>
      </c>
      <c r="F12" s="572"/>
      <c r="G12" s="174">
        <v>37</v>
      </c>
      <c r="H12" s="178" t="s">
        <v>263</v>
      </c>
      <c r="I12" s="156"/>
      <c r="J12" s="176"/>
      <c r="K12" s="177">
        <f t="shared" si="0"/>
      </c>
    </row>
    <row r="13" spans="1:11" ht="13.5" customHeight="1">
      <c r="A13" s="174">
        <v>5</v>
      </c>
      <c r="B13" s="178" t="s">
        <v>280</v>
      </c>
      <c r="C13" s="156"/>
      <c r="D13" s="176"/>
      <c r="E13" s="177">
        <f t="shared" si="1"/>
      </c>
      <c r="F13" s="572"/>
      <c r="G13" s="174">
        <v>38</v>
      </c>
      <c r="H13" s="178" t="s">
        <v>264</v>
      </c>
      <c r="I13" s="156"/>
      <c r="J13" s="176"/>
      <c r="K13" s="177">
        <f t="shared" si="0"/>
      </c>
    </row>
    <row r="14" spans="1:11" ht="13.5" customHeight="1">
      <c r="A14" s="174">
        <v>6</v>
      </c>
      <c r="B14" s="178" t="s">
        <v>281</v>
      </c>
      <c r="C14" s="156"/>
      <c r="D14" s="176"/>
      <c r="E14" s="177">
        <f t="shared" si="1"/>
      </c>
      <c r="F14" s="572"/>
      <c r="G14" s="174">
        <v>39</v>
      </c>
      <c r="H14" s="175" t="s">
        <v>208</v>
      </c>
      <c r="I14" s="156"/>
      <c r="J14" s="176"/>
      <c r="K14" s="177">
        <f t="shared" si="0"/>
      </c>
    </row>
    <row r="15" spans="1:11" ht="13.5" customHeight="1">
      <c r="A15" s="174">
        <v>7</v>
      </c>
      <c r="B15" s="178" t="s">
        <v>282</v>
      </c>
      <c r="C15" s="156"/>
      <c r="D15" s="176"/>
      <c r="E15" s="177">
        <f t="shared" si="1"/>
      </c>
      <c r="F15" s="572"/>
      <c r="G15" s="174">
        <v>40</v>
      </c>
      <c r="H15" s="178" t="s">
        <v>265</v>
      </c>
      <c r="I15" s="156"/>
      <c r="J15" s="176"/>
      <c r="K15" s="177">
        <f t="shared" si="0"/>
      </c>
    </row>
    <row r="16" spans="1:11" ht="13.5" customHeight="1">
      <c r="A16" s="174">
        <v>8</v>
      </c>
      <c r="B16" s="178" t="s">
        <v>160</v>
      </c>
      <c r="C16" s="156"/>
      <c r="D16" s="176"/>
      <c r="E16" s="177">
        <f t="shared" si="1"/>
      </c>
      <c r="F16" s="572"/>
      <c r="G16" s="174">
        <v>41</v>
      </c>
      <c r="H16" s="178" t="s">
        <v>266</v>
      </c>
      <c r="I16" s="156"/>
      <c r="J16" s="176"/>
      <c r="K16" s="177">
        <f t="shared" si="0"/>
      </c>
    </row>
    <row r="17" spans="1:11" ht="13.5" customHeight="1">
      <c r="A17" s="174">
        <v>9</v>
      </c>
      <c r="B17" s="175" t="s">
        <v>209</v>
      </c>
      <c r="C17" s="156"/>
      <c r="D17" s="176"/>
      <c r="E17" s="177">
        <f t="shared" si="1"/>
      </c>
      <c r="F17" s="572"/>
      <c r="G17" s="174">
        <v>42</v>
      </c>
      <c r="H17" s="178" t="s">
        <v>267</v>
      </c>
      <c r="I17" s="156"/>
      <c r="J17" s="176"/>
      <c r="K17" s="177">
        <f t="shared" si="0"/>
      </c>
    </row>
    <row r="18" spans="1:11" ht="13.5" customHeight="1">
      <c r="A18" s="174">
        <v>10</v>
      </c>
      <c r="B18" s="175" t="s">
        <v>210</v>
      </c>
      <c r="C18" s="156"/>
      <c r="D18" s="176"/>
      <c r="E18" s="177">
        <f t="shared" si="1"/>
      </c>
      <c r="F18" s="572"/>
      <c r="G18" s="174">
        <v>43</v>
      </c>
      <c r="H18" s="178" t="s">
        <v>268</v>
      </c>
      <c r="I18" s="156"/>
      <c r="J18" s="176"/>
      <c r="K18" s="177">
        <f t="shared" si="0"/>
      </c>
    </row>
    <row r="19" spans="1:11" ht="13.5" customHeight="1">
      <c r="A19" s="174">
        <v>11</v>
      </c>
      <c r="B19" s="178" t="s">
        <v>283</v>
      </c>
      <c r="C19" s="156"/>
      <c r="D19" s="176"/>
      <c r="E19" s="177">
        <f t="shared" si="1"/>
      </c>
      <c r="F19" s="572"/>
      <c r="G19" s="174">
        <v>44</v>
      </c>
      <c r="H19" s="178" t="s">
        <v>269</v>
      </c>
      <c r="I19" s="156"/>
      <c r="J19" s="176"/>
      <c r="K19" s="177">
        <f t="shared" si="0"/>
      </c>
    </row>
    <row r="20" spans="1:11" ht="13.5" customHeight="1">
      <c r="A20" s="174">
        <v>12</v>
      </c>
      <c r="B20" s="178" t="s">
        <v>284</v>
      </c>
      <c r="C20" s="156"/>
      <c r="D20" s="176"/>
      <c r="E20" s="177">
        <f t="shared" si="1"/>
      </c>
      <c r="F20" s="572"/>
      <c r="G20" s="174">
        <v>45</v>
      </c>
      <c r="H20" s="178" t="s">
        <v>270</v>
      </c>
      <c r="I20" s="156"/>
      <c r="J20" s="176"/>
      <c r="K20" s="177">
        <f t="shared" si="0"/>
      </c>
    </row>
    <row r="21" spans="1:11" ht="13.5" customHeight="1">
      <c r="A21" s="174">
        <v>13</v>
      </c>
      <c r="B21" s="175" t="s">
        <v>211</v>
      </c>
      <c r="C21" s="156"/>
      <c r="D21" s="176"/>
      <c r="E21" s="177">
        <f t="shared" si="1"/>
      </c>
      <c r="F21" s="572"/>
      <c r="G21" s="174">
        <v>46</v>
      </c>
      <c r="H21" s="178" t="s">
        <v>271</v>
      </c>
      <c r="I21" s="156"/>
      <c r="J21" s="176"/>
      <c r="K21" s="177">
        <f t="shared" si="0"/>
      </c>
    </row>
    <row r="22" spans="1:11" ht="13.5" customHeight="1">
      <c r="A22" s="174">
        <v>14</v>
      </c>
      <c r="B22" s="178" t="s">
        <v>161</v>
      </c>
      <c r="C22" s="156"/>
      <c r="D22" s="176"/>
      <c r="E22" s="177">
        <f t="shared" si="1"/>
      </c>
      <c r="F22" s="572"/>
      <c r="G22" s="174">
        <v>47</v>
      </c>
      <c r="H22" s="178" t="s">
        <v>272</v>
      </c>
      <c r="I22" s="156"/>
      <c r="J22" s="176"/>
      <c r="K22" s="177">
        <f t="shared" si="0"/>
      </c>
    </row>
    <row r="23" spans="1:11" ht="13.5" customHeight="1">
      <c r="A23" s="174">
        <v>15</v>
      </c>
      <c r="B23" s="178" t="s">
        <v>285</v>
      </c>
      <c r="C23" s="156"/>
      <c r="D23" s="176"/>
      <c r="E23" s="177">
        <f t="shared" si="1"/>
      </c>
      <c r="F23" s="572"/>
      <c r="G23" s="174">
        <v>48</v>
      </c>
      <c r="H23" s="178" t="s">
        <v>273</v>
      </c>
      <c r="I23" s="156"/>
      <c r="J23" s="176"/>
      <c r="K23" s="177">
        <f t="shared" si="0"/>
      </c>
    </row>
    <row r="24" spans="1:11" ht="13.5" customHeight="1">
      <c r="A24" s="174">
        <v>16</v>
      </c>
      <c r="B24" s="178" t="s">
        <v>286</v>
      </c>
      <c r="C24" s="156"/>
      <c r="D24" s="176"/>
      <c r="E24" s="177">
        <f t="shared" si="1"/>
      </c>
      <c r="F24" s="572"/>
      <c r="G24" s="174">
        <v>49</v>
      </c>
      <c r="H24" s="178" t="s">
        <v>274</v>
      </c>
      <c r="I24" s="156"/>
      <c r="J24" s="176"/>
      <c r="K24" s="177">
        <f t="shared" si="0"/>
      </c>
    </row>
    <row r="25" spans="1:11" ht="13.5" customHeight="1">
      <c r="A25" s="174">
        <v>17</v>
      </c>
      <c r="B25" s="178" t="s">
        <v>287</v>
      </c>
      <c r="C25" s="156"/>
      <c r="D25" s="176"/>
      <c r="E25" s="177">
        <f t="shared" si="1"/>
      </c>
      <c r="F25" s="572"/>
      <c r="G25" s="174">
        <v>50</v>
      </c>
      <c r="H25" s="175" t="s">
        <v>212</v>
      </c>
      <c r="I25" s="156"/>
      <c r="J25" s="176"/>
      <c r="K25" s="177">
        <f t="shared" si="0"/>
      </c>
    </row>
    <row r="26" spans="1:11" ht="13.5" customHeight="1">
      <c r="A26" s="174">
        <v>18</v>
      </c>
      <c r="B26" s="178" t="s">
        <v>288</v>
      </c>
      <c r="C26" s="156"/>
      <c r="D26" s="176"/>
      <c r="E26" s="177">
        <f t="shared" si="1"/>
      </c>
      <c r="F26" s="572"/>
      <c r="G26" s="174">
        <v>51</v>
      </c>
      <c r="H26" s="178" t="s">
        <v>275</v>
      </c>
      <c r="I26" s="156"/>
      <c r="J26" s="176"/>
      <c r="K26" s="177">
        <f t="shared" si="0"/>
      </c>
    </row>
    <row r="27" spans="1:11" ht="13.5" customHeight="1">
      <c r="A27" s="174">
        <v>19</v>
      </c>
      <c r="B27" s="178" t="s">
        <v>289</v>
      </c>
      <c r="C27" s="156"/>
      <c r="D27" s="176"/>
      <c r="E27" s="177">
        <f t="shared" si="1"/>
      </c>
      <c r="F27" s="572"/>
      <c r="G27" s="174">
        <v>52</v>
      </c>
      <c r="H27" s="178" t="s">
        <v>303</v>
      </c>
      <c r="I27" s="156"/>
      <c r="J27" s="176"/>
      <c r="K27" s="177">
        <f t="shared" si="0"/>
      </c>
    </row>
    <row r="28" spans="1:11" ht="13.5" customHeight="1">
      <c r="A28" s="174">
        <v>20</v>
      </c>
      <c r="B28" s="178" t="s">
        <v>162</v>
      </c>
      <c r="C28" s="156"/>
      <c r="D28" s="176"/>
      <c r="E28" s="177">
        <f t="shared" si="1"/>
      </c>
      <c r="F28" s="572"/>
      <c r="G28" s="174">
        <v>53</v>
      </c>
      <c r="H28" s="178" t="s">
        <v>276</v>
      </c>
      <c r="I28" s="156"/>
      <c r="J28" s="176"/>
      <c r="K28" s="177">
        <f t="shared" si="0"/>
      </c>
    </row>
    <row r="29" spans="1:11" ht="13.5" customHeight="1">
      <c r="A29" s="174">
        <v>21</v>
      </c>
      <c r="B29" s="175" t="s">
        <v>213</v>
      </c>
      <c r="C29" s="156"/>
      <c r="D29" s="176"/>
      <c r="E29" s="177">
        <f t="shared" si="1"/>
      </c>
      <c r="F29" s="572"/>
      <c r="G29" s="174">
        <v>54</v>
      </c>
      <c r="H29" s="178" t="s">
        <v>164</v>
      </c>
      <c r="I29" s="156"/>
      <c r="J29" s="176"/>
      <c r="K29" s="177">
        <f t="shared" si="0"/>
      </c>
    </row>
    <row r="30" spans="1:11" ht="13.5" customHeight="1">
      <c r="A30" s="174">
        <v>22</v>
      </c>
      <c r="B30" s="178" t="s">
        <v>290</v>
      </c>
      <c r="C30" s="156"/>
      <c r="D30" s="176"/>
      <c r="E30" s="177">
        <f t="shared" si="1"/>
      </c>
      <c r="F30" s="572"/>
      <c r="G30" s="174">
        <v>55</v>
      </c>
      <c r="H30" s="178" t="s">
        <v>277</v>
      </c>
      <c r="I30" s="156"/>
      <c r="J30" s="176"/>
      <c r="K30" s="177">
        <f t="shared" si="0"/>
      </c>
    </row>
    <row r="31" spans="1:11" ht="13.5" customHeight="1">
      <c r="A31" s="174">
        <v>23</v>
      </c>
      <c r="B31" s="178" t="s">
        <v>291</v>
      </c>
      <c r="C31" s="156"/>
      <c r="D31" s="176"/>
      <c r="E31" s="177">
        <f t="shared" si="1"/>
      </c>
      <c r="F31" s="572"/>
      <c r="G31" s="174">
        <v>56</v>
      </c>
      <c r="H31" s="178" t="s">
        <v>313</v>
      </c>
      <c r="I31" s="156"/>
      <c r="J31" s="176"/>
      <c r="K31" s="177">
        <f t="shared" si="0"/>
      </c>
    </row>
    <row r="32" spans="1:11" ht="13.5" customHeight="1">
      <c r="A32" s="174">
        <v>24</v>
      </c>
      <c r="B32" s="178" t="s">
        <v>292</v>
      </c>
      <c r="C32" s="156"/>
      <c r="D32" s="176"/>
      <c r="E32" s="177">
        <f t="shared" si="1"/>
      </c>
      <c r="F32" s="572"/>
      <c r="G32" s="174"/>
      <c r="H32" s="186"/>
      <c r="I32" s="187"/>
      <c r="J32" s="188"/>
      <c r="K32" s="189"/>
    </row>
    <row r="33" spans="1:12" ht="24.75" customHeight="1">
      <c r="A33" s="179">
        <v>25</v>
      </c>
      <c r="B33" s="180" t="s">
        <v>293</v>
      </c>
      <c r="C33" s="156"/>
      <c r="D33" s="176"/>
      <c r="E33" s="177">
        <f t="shared" si="1"/>
      </c>
      <c r="F33" s="572"/>
      <c r="G33" s="190" t="s">
        <v>214</v>
      </c>
      <c r="H33" s="202" t="s">
        <v>166</v>
      </c>
      <c r="I33" s="203"/>
      <c r="J33" s="204"/>
      <c r="K33" s="205" t="s">
        <v>217</v>
      </c>
      <c r="L33" s="23">
        <f>IF(I33&lt;&gt;'B3'!$B$12,"L","")</f>
      </c>
    </row>
    <row r="34" spans="1:11" ht="13.5" customHeight="1">
      <c r="A34" s="174">
        <v>26</v>
      </c>
      <c r="B34" s="178" t="s">
        <v>294</v>
      </c>
      <c r="C34" s="156"/>
      <c r="D34" s="176"/>
      <c r="E34" s="177">
        <f t="shared" si="1"/>
      </c>
      <c r="F34" s="572"/>
      <c r="G34" s="174">
        <v>1</v>
      </c>
      <c r="H34" s="191" t="s">
        <v>300</v>
      </c>
      <c r="I34" s="156"/>
      <c r="J34" s="176"/>
      <c r="K34" s="157">
        <f>IF(I34="","",I34/$I$33*100)</f>
      </c>
    </row>
    <row r="35" spans="1:11" ht="27.75" customHeight="1">
      <c r="A35" s="174">
        <v>27</v>
      </c>
      <c r="B35" s="178" t="s">
        <v>295</v>
      </c>
      <c r="C35" s="156"/>
      <c r="D35" s="176"/>
      <c r="E35" s="177">
        <f t="shared" si="1"/>
      </c>
      <c r="F35" s="572"/>
      <c r="G35" s="174">
        <v>2</v>
      </c>
      <c r="H35" s="201" t="s">
        <v>168</v>
      </c>
      <c r="I35" s="156"/>
      <c r="J35" s="176"/>
      <c r="K35" s="157">
        <f aca="true" t="shared" si="2" ref="K35:K40">IF(I35="","",I35/$I$33*100)</f>
      </c>
    </row>
    <row r="36" spans="1:11" ht="13.5" customHeight="1">
      <c r="A36" s="174">
        <v>28</v>
      </c>
      <c r="B36" s="178" t="s">
        <v>296</v>
      </c>
      <c r="C36" s="156"/>
      <c r="D36" s="176"/>
      <c r="E36" s="177">
        <f t="shared" si="1"/>
      </c>
      <c r="F36" s="572"/>
      <c r="G36" s="174">
        <v>3</v>
      </c>
      <c r="H36" s="192" t="s">
        <v>167</v>
      </c>
      <c r="I36" s="156"/>
      <c r="J36" s="176"/>
      <c r="K36" s="157">
        <f t="shared" si="2"/>
      </c>
    </row>
    <row r="37" spans="1:11" ht="13.5" customHeight="1">
      <c r="A37" s="174">
        <v>29</v>
      </c>
      <c r="B37" s="178" t="s">
        <v>297</v>
      </c>
      <c r="C37" s="156"/>
      <c r="D37" s="176"/>
      <c r="E37" s="177">
        <f t="shared" si="1"/>
      </c>
      <c r="F37" s="572"/>
      <c r="G37" s="174">
        <v>4</v>
      </c>
      <c r="H37" s="178" t="s">
        <v>301</v>
      </c>
      <c r="I37" s="156"/>
      <c r="J37" s="176"/>
      <c r="K37" s="157">
        <f t="shared" si="2"/>
      </c>
    </row>
    <row r="38" spans="1:11" ht="13.5" customHeight="1">
      <c r="A38" s="174">
        <v>30</v>
      </c>
      <c r="B38" s="175" t="s">
        <v>215</v>
      </c>
      <c r="C38" s="156"/>
      <c r="D38" s="176"/>
      <c r="E38" s="177">
        <f t="shared" si="1"/>
      </c>
      <c r="F38" s="572"/>
      <c r="G38" s="174">
        <v>5</v>
      </c>
      <c r="H38" s="178" t="s">
        <v>299</v>
      </c>
      <c r="I38" s="156"/>
      <c r="J38" s="176"/>
      <c r="K38" s="157">
        <f t="shared" si="2"/>
      </c>
    </row>
    <row r="39" spans="1:11" ht="13.5" customHeight="1">
      <c r="A39" s="174">
        <v>31</v>
      </c>
      <c r="B39" s="178" t="s">
        <v>163</v>
      </c>
      <c r="C39" s="156"/>
      <c r="D39" s="176"/>
      <c r="E39" s="177">
        <f t="shared" si="1"/>
      </c>
      <c r="F39" s="572"/>
      <c r="G39" s="174">
        <v>6</v>
      </c>
      <c r="H39" s="178" t="s">
        <v>101</v>
      </c>
      <c r="I39" s="156"/>
      <c r="J39" s="176"/>
      <c r="K39" s="157">
        <f t="shared" si="2"/>
      </c>
    </row>
    <row r="40" spans="1:11" ht="13.5" customHeight="1" thickBot="1">
      <c r="A40" s="181">
        <v>32</v>
      </c>
      <c r="B40" s="182" t="s">
        <v>298</v>
      </c>
      <c r="C40" s="183"/>
      <c r="D40" s="184"/>
      <c r="E40" s="185">
        <f t="shared" si="1"/>
      </c>
      <c r="F40" s="572"/>
      <c r="G40" s="181">
        <v>7</v>
      </c>
      <c r="H40" s="182" t="s">
        <v>102</v>
      </c>
      <c r="I40" s="183"/>
      <c r="J40" s="184"/>
      <c r="K40" s="185">
        <f t="shared" si="2"/>
      </c>
    </row>
    <row r="41" spans="1:11" ht="18" customHeight="1" thickTop="1">
      <c r="A41" s="569" t="s">
        <v>305</v>
      </c>
      <c r="B41" s="570"/>
      <c r="C41" s="570"/>
      <c r="D41" s="570"/>
      <c r="E41" s="570"/>
      <c r="F41" s="570"/>
      <c r="G41" s="570"/>
      <c r="H41" s="570"/>
      <c r="I41" s="570"/>
      <c r="J41" s="570"/>
      <c r="K41" s="570"/>
    </row>
    <row r="42" spans="1:11" ht="18" customHeight="1">
      <c r="A42" s="567" t="s">
        <v>306</v>
      </c>
      <c r="B42" s="568"/>
      <c r="C42" s="568"/>
      <c r="D42" s="568"/>
      <c r="E42" s="568"/>
      <c r="F42" s="568"/>
      <c r="G42" s="568"/>
      <c r="H42" s="563" t="s">
        <v>437</v>
      </c>
      <c r="I42" s="564"/>
      <c r="J42" s="564"/>
      <c r="K42" s="564"/>
    </row>
    <row r="43" spans="1:11" ht="20.25" customHeight="1">
      <c r="A43" s="568"/>
      <c r="B43" s="568"/>
      <c r="C43" s="568"/>
      <c r="D43" s="568"/>
      <c r="E43" s="568"/>
      <c r="F43" s="568"/>
      <c r="G43" s="568"/>
      <c r="H43" s="470" t="s">
        <v>307</v>
      </c>
      <c r="I43" s="565"/>
      <c r="J43" s="565"/>
      <c r="K43" s="565"/>
    </row>
    <row r="44" spans="1:11" ht="18">
      <c r="A44" s="566" t="s">
        <v>105</v>
      </c>
      <c r="B44" s="562"/>
      <c r="C44" s="42"/>
      <c r="D44" s="42"/>
      <c r="E44" s="44"/>
      <c r="F44" s="42"/>
      <c r="G44" s="41"/>
      <c r="H44" s="451"/>
      <c r="I44" s="451"/>
      <c r="J44" s="451"/>
      <c r="K44" s="451"/>
    </row>
    <row r="45" spans="1:11" ht="18">
      <c r="A45" s="41"/>
      <c r="B45" s="42"/>
      <c r="C45" s="42"/>
      <c r="D45" s="42"/>
      <c r="E45" s="44"/>
      <c r="F45" s="42"/>
      <c r="G45" s="41"/>
      <c r="H45" s="72"/>
      <c r="I45" s="72"/>
      <c r="J45" s="72"/>
      <c r="K45" s="72"/>
    </row>
    <row r="46" spans="1:11" ht="11.25" customHeight="1">
      <c r="A46" s="41"/>
      <c r="B46" s="42"/>
      <c r="C46" s="42"/>
      <c r="D46" s="42"/>
      <c r="E46" s="44"/>
      <c r="F46" s="42"/>
      <c r="G46" s="41"/>
      <c r="H46" s="72"/>
      <c r="I46" s="72"/>
      <c r="J46" s="72"/>
      <c r="K46" s="72"/>
    </row>
    <row r="47" spans="1:11" ht="15.75" customHeight="1">
      <c r="A47" s="41"/>
      <c r="B47" s="42"/>
      <c r="C47" s="42"/>
      <c r="D47" s="42"/>
      <c r="E47" s="44"/>
      <c r="F47" s="42"/>
      <c r="G47" s="41"/>
      <c r="H47" s="72"/>
      <c r="I47" s="72"/>
      <c r="J47" s="72"/>
      <c r="K47" s="72"/>
    </row>
    <row r="48" spans="1:11" ht="18">
      <c r="A48" s="562"/>
      <c r="B48" s="562"/>
      <c r="C48" s="42"/>
      <c r="D48" s="42"/>
      <c r="E48" s="44"/>
      <c r="F48" s="42"/>
      <c r="G48" s="41"/>
      <c r="H48" s="72"/>
      <c r="I48" s="72"/>
      <c r="J48" s="72"/>
      <c r="K48" s="72"/>
    </row>
    <row r="49" spans="3:11" ht="18">
      <c r="C49" s="42"/>
      <c r="D49" s="42"/>
      <c r="E49" s="44"/>
      <c r="F49" s="42"/>
      <c r="G49" s="41"/>
      <c r="H49" s="460"/>
      <c r="I49" s="460"/>
      <c r="J49" s="460"/>
      <c r="K49" s="460"/>
    </row>
  </sheetData>
  <sheetProtection/>
  <mergeCells count="25">
    <mergeCell ref="I1:K1"/>
    <mergeCell ref="A5:A6"/>
    <mergeCell ref="B5:B6"/>
    <mergeCell ref="C5:D5"/>
    <mergeCell ref="E5:E6"/>
    <mergeCell ref="D1:H1"/>
    <mergeCell ref="D2:H2"/>
    <mergeCell ref="D3:H3"/>
    <mergeCell ref="A2:C2"/>
    <mergeCell ref="A41:K41"/>
    <mergeCell ref="I4:K4"/>
    <mergeCell ref="F5:F40"/>
    <mergeCell ref="I3:K3"/>
    <mergeCell ref="A3:C3"/>
    <mergeCell ref="G5:G6"/>
    <mergeCell ref="H5:H6"/>
    <mergeCell ref="I5:J5"/>
    <mergeCell ref="K5:K6"/>
    <mergeCell ref="A48:B48"/>
    <mergeCell ref="H49:K49"/>
    <mergeCell ref="H44:K44"/>
    <mergeCell ref="H42:K42"/>
    <mergeCell ref="H43:K43"/>
    <mergeCell ref="A44:B44"/>
    <mergeCell ref="A42:G43"/>
  </mergeCells>
  <printOptions/>
  <pageMargins left="0.5" right="0.25" top="0.5" bottom="0.25" header="0.25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zoomScale="90" zoomScaleNormal="90" zoomScalePageLayoutView="0" workbookViewId="0" topLeftCell="A16">
      <selection activeCell="D41" sqref="D41"/>
    </sheetView>
  </sheetViews>
  <sheetFormatPr defaultColWidth="8.66015625" defaultRowHeight="18"/>
  <cols>
    <col min="1" max="1" width="31.75" style="0" customWidth="1"/>
    <col min="3" max="3" width="6.83203125" style="0" customWidth="1"/>
    <col min="4" max="4" width="6.66015625" style="0" customWidth="1"/>
    <col min="5" max="5" width="7.33203125" style="0" customWidth="1"/>
    <col min="6" max="6" width="6.33203125" style="0" customWidth="1"/>
    <col min="7" max="7" width="7.91015625" style="0" customWidth="1"/>
    <col min="8" max="12" width="2.75" style="23" customWidth="1"/>
    <col min="13" max="15" width="2.75" style="49" customWidth="1"/>
  </cols>
  <sheetData>
    <row r="1" spans="1:9" ht="24.75" customHeight="1">
      <c r="A1" s="598" t="s">
        <v>98</v>
      </c>
      <c r="B1" s="599"/>
      <c r="C1" s="599"/>
      <c r="D1" s="599"/>
      <c r="E1" s="599"/>
      <c r="F1" s="599"/>
      <c r="G1" s="599"/>
      <c r="H1" s="138"/>
      <c r="I1" s="138"/>
    </row>
    <row r="2" spans="1:9" ht="18">
      <c r="A2" s="600" t="s">
        <v>469</v>
      </c>
      <c r="B2" s="601"/>
      <c r="C2" s="601"/>
      <c r="D2" s="601"/>
      <c r="E2" s="601"/>
      <c r="F2" s="601"/>
      <c r="G2" s="601"/>
      <c r="H2" s="138"/>
      <c r="I2" s="138"/>
    </row>
    <row r="3" spans="1:9" ht="18">
      <c r="A3" s="602" t="s">
        <v>439</v>
      </c>
      <c r="B3" s="603"/>
      <c r="C3" s="603"/>
      <c r="D3" s="603"/>
      <c r="E3" s="603"/>
      <c r="F3" s="603"/>
      <c r="G3" s="603"/>
      <c r="H3" s="138"/>
      <c r="I3" s="138"/>
    </row>
    <row r="4" spans="1:9" ht="21" customHeight="1" thickBot="1">
      <c r="A4" s="214" t="s">
        <v>63</v>
      </c>
      <c r="B4" s="94"/>
      <c r="C4" s="94"/>
      <c r="D4" s="94"/>
      <c r="E4" s="94"/>
      <c r="F4" s="604" t="s">
        <v>64</v>
      </c>
      <c r="G4" s="605"/>
      <c r="H4" s="138"/>
      <c r="I4" s="138"/>
    </row>
    <row r="5" spans="1:9" ht="33" customHeight="1" thickTop="1">
      <c r="A5" s="530" t="s">
        <v>65</v>
      </c>
      <c r="B5" s="492" t="s">
        <v>66</v>
      </c>
      <c r="C5" s="595"/>
      <c r="D5" s="559"/>
      <c r="E5" s="492" t="s">
        <v>75</v>
      </c>
      <c r="F5" s="559"/>
      <c r="G5" s="503" t="s">
        <v>67</v>
      </c>
      <c r="H5" s="138"/>
      <c r="I5" s="138"/>
    </row>
    <row r="6" spans="1:9" ht="17.25" customHeight="1">
      <c r="A6" s="531"/>
      <c r="B6" s="593" t="s">
        <v>253</v>
      </c>
      <c r="C6" s="596" t="s">
        <v>218</v>
      </c>
      <c r="D6" s="597"/>
      <c r="E6" s="593" t="s">
        <v>68</v>
      </c>
      <c r="F6" s="593" t="s">
        <v>69</v>
      </c>
      <c r="G6" s="591"/>
      <c r="H6" s="138"/>
      <c r="I6" s="138"/>
    </row>
    <row r="7" spans="1:15" s="27" customFormat="1" ht="33.75" customHeight="1">
      <c r="A7" s="561"/>
      <c r="B7" s="594"/>
      <c r="C7" s="215" t="s">
        <v>70</v>
      </c>
      <c r="D7" s="215" t="s">
        <v>71</v>
      </c>
      <c r="E7" s="594"/>
      <c r="F7" s="594"/>
      <c r="G7" s="592"/>
      <c r="H7" s="218"/>
      <c r="I7" s="218"/>
      <c r="J7" s="50"/>
      <c r="K7" s="50"/>
      <c r="L7" s="50"/>
      <c r="M7" s="51"/>
      <c r="N7" s="51"/>
      <c r="O7" s="51"/>
    </row>
    <row r="8" spans="1:15" s="27" customFormat="1" ht="13.5" customHeight="1" thickBot="1">
      <c r="A8" s="219">
        <v>1</v>
      </c>
      <c r="B8" s="220" t="s">
        <v>100</v>
      </c>
      <c r="C8" s="221">
        <v>3</v>
      </c>
      <c r="D8" s="221">
        <v>4</v>
      </c>
      <c r="E8" s="220">
        <v>5</v>
      </c>
      <c r="F8" s="220">
        <v>6</v>
      </c>
      <c r="G8" s="222">
        <v>7</v>
      </c>
      <c r="H8" s="218"/>
      <c r="I8" s="218"/>
      <c r="J8" s="50"/>
      <c r="K8" s="50"/>
      <c r="L8" s="50"/>
      <c r="M8" s="51"/>
      <c r="N8" s="51"/>
      <c r="O8" s="51"/>
    </row>
    <row r="9" spans="1:15" s="28" customFormat="1" ht="18" customHeight="1" thickTop="1">
      <c r="A9" s="229" t="s">
        <v>72</v>
      </c>
      <c r="B9" s="246"/>
      <c r="C9" s="232"/>
      <c r="D9" s="232"/>
      <c r="E9" s="232"/>
      <c r="F9" s="232"/>
      <c r="G9" s="233"/>
      <c r="H9" s="224">
        <f>IF(SUM(B9:B11)&lt;&gt;'B1'!S12,"L","")</f>
      </c>
      <c r="I9" s="224"/>
      <c r="J9" s="52"/>
      <c r="K9" s="52"/>
      <c r="L9" s="52"/>
      <c r="M9" s="52"/>
      <c r="N9" s="52"/>
      <c r="O9" s="52"/>
    </row>
    <row r="10" spans="1:15" s="28" customFormat="1" ht="18" customHeight="1">
      <c r="A10" s="228" t="s">
        <v>73</v>
      </c>
      <c r="B10" s="146"/>
      <c r="C10" s="232"/>
      <c r="D10" s="232"/>
      <c r="E10" s="232"/>
      <c r="F10" s="232"/>
      <c r="G10" s="233"/>
      <c r="H10" s="224"/>
      <c r="I10" s="224"/>
      <c r="J10" s="52"/>
      <c r="K10" s="52"/>
      <c r="L10" s="52"/>
      <c r="M10" s="52"/>
      <c r="N10" s="52"/>
      <c r="O10" s="52"/>
    </row>
    <row r="11" spans="1:15" s="28" customFormat="1" ht="18" customHeight="1">
      <c r="A11" s="228" t="s">
        <v>74</v>
      </c>
      <c r="B11" s="146"/>
      <c r="C11" s="232"/>
      <c r="D11" s="232"/>
      <c r="E11" s="232"/>
      <c r="F11" s="232"/>
      <c r="G11" s="233"/>
      <c r="H11" s="224"/>
      <c r="I11" s="224"/>
      <c r="J11" s="52"/>
      <c r="K11" s="52"/>
      <c r="L11" s="52"/>
      <c r="M11" s="52"/>
      <c r="N11" s="52"/>
      <c r="O11" s="52"/>
    </row>
    <row r="12" spans="1:15" s="28" customFormat="1" ht="18" customHeight="1">
      <c r="A12" s="228" t="s">
        <v>76</v>
      </c>
      <c r="B12" s="146"/>
      <c r="C12" s="232"/>
      <c r="D12" s="232"/>
      <c r="E12" s="232"/>
      <c r="F12" s="232"/>
      <c r="G12" s="233"/>
      <c r="H12" s="224"/>
      <c r="I12" s="224"/>
      <c r="J12" s="52"/>
      <c r="K12" s="52"/>
      <c r="L12" s="52"/>
      <c r="M12" s="52"/>
      <c r="N12" s="52"/>
      <c r="O12" s="52"/>
    </row>
    <row r="13" spans="1:15" s="28" customFormat="1" ht="18" customHeight="1">
      <c r="A13" s="236" t="s">
        <v>77</v>
      </c>
      <c r="B13" s="146"/>
      <c r="C13" s="232"/>
      <c r="D13" s="232"/>
      <c r="E13" s="232"/>
      <c r="F13" s="232"/>
      <c r="G13" s="233"/>
      <c r="H13" s="224"/>
      <c r="I13" s="224"/>
      <c r="J13" s="52"/>
      <c r="K13" s="52"/>
      <c r="L13" s="52"/>
      <c r="M13" s="52"/>
      <c r="N13" s="52"/>
      <c r="O13" s="52"/>
    </row>
    <row r="14" spans="1:15" s="28" customFormat="1" ht="18" customHeight="1">
      <c r="A14" s="228" t="s">
        <v>78</v>
      </c>
      <c r="B14" s="146"/>
      <c r="C14" s="234"/>
      <c r="D14" s="234"/>
      <c r="E14" s="234"/>
      <c r="F14" s="234"/>
      <c r="G14" s="235"/>
      <c r="H14" s="224"/>
      <c r="I14" s="224">
        <f>IF(D14&lt;&gt;D15+D16,"L","")</f>
      </c>
      <c r="J14" s="224">
        <f>IF(E14&lt;&gt;E15+E16,"L","")</f>
      </c>
      <c r="K14" s="224">
        <f>IF(F14&lt;&gt;F15+F16,"L","")</f>
      </c>
      <c r="L14" s="224">
        <f>IF(G14&lt;&gt;G15+G16,"L","")</f>
      </c>
      <c r="M14" s="52"/>
      <c r="N14" s="52"/>
      <c r="O14" s="52"/>
    </row>
    <row r="15" spans="1:15" s="28" customFormat="1" ht="18" customHeight="1">
      <c r="A15" s="230" t="s">
        <v>79</v>
      </c>
      <c r="B15" s="146"/>
      <c r="C15" s="238"/>
      <c r="D15" s="238"/>
      <c r="E15" s="238"/>
      <c r="F15" s="238"/>
      <c r="G15" s="239"/>
      <c r="H15" s="224"/>
      <c r="I15" s="224"/>
      <c r="J15" s="52"/>
      <c r="K15" s="52"/>
      <c r="L15" s="52"/>
      <c r="M15" s="52"/>
      <c r="N15" s="52"/>
      <c r="O15" s="52"/>
    </row>
    <row r="16" spans="1:15" s="28" customFormat="1" ht="18" customHeight="1">
      <c r="A16" s="230" t="s">
        <v>80</v>
      </c>
      <c r="B16" s="146"/>
      <c r="C16" s="238"/>
      <c r="D16" s="238"/>
      <c r="E16" s="238"/>
      <c r="F16" s="238"/>
      <c r="G16" s="239"/>
      <c r="H16" s="224"/>
      <c r="I16" s="224"/>
      <c r="J16" s="52"/>
      <c r="K16" s="52"/>
      <c r="L16" s="52"/>
      <c r="M16" s="52"/>
      <c r="N16" s="52"/>
      <c r="O16" s="52"/>
    </row>
    <row r="17" spans="1:15" s="28" customFormat="1" ht="18" customHeight="1">
      <c r="A17" s="228" t="s">
        <v>81</v>
      </c>
      <c r="B17" s="146"/>
      <c r="C17" s="232"/>
      <c r="D17" s="232"/>
      <c r="E17" s="232"/>
      <c r="F17" s="232"/>
      <c r="G17" s="233"/>
      <c r="H17" s="224"/>
      <c r="I17" s="224"/>
      <c r="J17" s="52"/>
      <c r="K17" s="52"/>
      <c r="L17" s="52"/>
      <c r="M17" s="52"/>
      <c r="N17" s="52"/>
      <c r="O17" s="52"/>
    </row>
    <row r="18" spans="1:15" s="28" customFormat="1" ht="18" customHeight="1">
      <c r="A18" s="228" t="s">
        <v>82</v>
      </c>
      <c r="B18" s="146"/>
      <c r="C18" s="232"/>
      <c r="D18" s="232"/>
      <c r="E18" s="232"/>
      <c r="F18" s="232"/>
      <c r="G18" s="233"/>
      <c r="H18" s="224"/>
      <c r="I18" s="224"/>
      <c r="J18" s="52"/>
      <c r="K18" s="52"/>
      <c r="L18" s="52"/>
      <c r="M18" s="52"/>
      <c r="N18" s="52"/>
      <c r="O18" s="52"/>
    </row>
    <row r="19" spans="1:15" s="28" customFormat="1" ht="18" customHeight="1">
      <c r="A19" s="228" t="s">
        <v>83</v>
      </c>
      <c r="B19" s="146"/>
      <c r="C19" s="234"/>
      <c r="D19" s="234"/>
      <c r="E19" s="234"/>
      <c r="F19" s="234"/>
      <c r="G19" s="235"/>
      <c r="H19" s="224"/>
      <c r="I19" s="224"/>
      <c r="J19" s="52"/>
      <c r="K19" s="52"/>
      <c r="L19" s="52"/>
      <c r="M19" s="52"/>
      <c r="N19" s="52"/>
      <c r="O19" s="52"/>
    </row>
    <row r="20" spans="1:15" s="28" customFormat="1" ht="18" customHeight="1">
      <c r="A20" s="231" t="s">
        <v>84</v>
      </c>
      <c r="B20" s="146"/>
      <c r="C20" s="240"/>
      <c r="D20" s="240"/>
      <c r="E20" s="240"/>
      <c r="F20" s="240"/>
      <c r="G20" s="247"/>
      <c r="H20" s="224"/>
      <c r="I20" s="224"/>
      <c r="J20" s="52"/>
      <c r="K20" s="52"/>
      <c r="L20" s="52"/>
      <c r="M20" s="52"/>
      <c r="N20" s="52"/>
      <c r="O20" s="52"/>
    </row>
    <row r="21" spans="1:15" s="28" customFormat="1" ht="18" customHeight="1">
      <c r="A21" s="225" t="s">
        <v>85</v>
      </c>
      <c r="B21" s="146"/>
      <c r="C21" s="237"/>
      <c r="D21" s="237"/>
      <c r="E21" s="237"/>
      <c r="F21" s="237"/>
      <c r="G21" s="223"/>
      <c r="H21" s="224"/>
      <c r="I21" s="224"/>
      <c r="J21" s="52"/>
      <c r="K21" s="52"/>
      <c r="L21" s="52"/>
      <c r="M21" s="52"/>
      <c r="N21" s="52"/>
      <c r="O21" s="52"/>
    </row>
    <row r="22" spans="1:15" s="28" customFormat="1" ht="18" customHeight="1">
      <c r="A22" s="225" t="s">
        <v>86</v>
      </c>
      <c r="B22" s="146"/>
      <c r="C22" s="237"/>
      <c r="D22" s="237"/>
      <c r="E22" s="237"/>
      <c r="F22" s="237"/>
      <c r="G22" s="223"/>
      <c r="H22" s="224"/>
      <c r="I22" s="224"/>
      <c r="J22" s="52"/>
      <c r="K22" s="52"/>
      <c r="L22" s="52"/>
      <c r="M22" s="52"/>
      <c r="N22" s="52"/>
      <c r="O22" s="52"/>
    </row>
    <row r="23" spans="1:15" s="28" customFormat="1" ht="18" customHeight="1">
      <c r="A23" s="225" t="s">
        <v>87</v>
      </c>
      <c r="B23" s="146"/>
      <c r="C23" s="237"/>
      <c r="D23" s="237"/>
      <c r="E23" s="237"/>
      <c r="F23" s="237"/>
      <c r="G23" s="223"/>
      <c r="H23" s="224"/>
      <c r="I23" s="224"/>
      <c r="J23" s="52"/>
      <c r="K23" s="52"/>
      <c r="L23" s="52"/>
      <c r="M23" s="52"/>
      <c r="N23" s="52"/>
      <c r="O23" s="52"/>
    </row>
    <row r="24" spans="1:15" s="28" customFormat="1" ht="18" customHeight="1">
      <c r="A24" s="230" t="s">
        <v>88</v>
      </c>
      <c r="B24" s="146"/>
      <c r="C24" s="240"/>
      <c r="D24" s="240"/>
      <c r="E24" s="240"/>
      <c r="F24" s="240"/>
      <c r="G24" s="247"/>
      <c r="H24" s="224"/>
      <c r="I24" s="224"/>
      <c r="J24" s="52"/>
      <c r="K24" s="52"/>
      <c r="L24" s="52"/>
      <c r="M24" s="52"/>
      <c r="N24" s="52"/>
      <c r="O24" s="52"/>
    </row>
    <row r="25" spans="1:15" s="28" customFormat="1" ht="18" customHeight="1">
      <c r="A25" s="225" t="s">
        <v>89</v>
      </c>
      <c r="B25" s="146"/>
      <c r="C25" s="237"/>
      <c r="D25" s="237"/>
      <c r="E25" s="237"/>
      <c r="F25" s="237"/>
      <c r="G25" s="223"/>
      <c r="H25" s="224"/>
      <c r="I25" s="224"/>
      <c r="J25" s="52"/>
      <c r="K25" s="52"/>
      <c r="L25" s="52"/>
      <c r="M25" s="52"/>
      <c r="N25" s="52"/>
      <c r="O25" s="52"/>
    </row>
    <row r="26" spans="1:15" s="28" customFormat="1" ht="18" customHeight="1">
      <c r="A26" s="225" t="s">
        <v>90</v>
      </c>
      <c r="B26" s="146"/>
      <c r="C26" s="237"/>
      <c r="D26" s="237"/>
      <c r="E26" s="237"/>
      <c r="F26" s="237"/>
      <c r="G26" s="223"/>
      <c r="H26" s="224"/>
      <c r="I26" s="224"/>
      <c r="J26" s="52"/>
      <c r="K26" s="52"/>
      <c r="L26" s="52"/>
      <c r="M26" s="52"/>
      <c r="N26" s="52"/>
      <c r="O26" s="52"/>
    </row>
    <row r="27" spans="1:15" s="28" customFormat="1" ht="18" customHeight="1">
      <c r="A27" s="225" t="s">
        <v>91</v>
      </c>
      <c r="B27" s="146"/>
      <c r="C27" s="237"/>
      <c r="D27" s="237"/>
      <c r="E27" s="237"/>
      <c r="F27" s="237"/>
      <c r="G27" s="223"/>
      <c r="H27" s="224"/>
      <c r="I27" s="224"/>
      <c r="J27" s="52"/>
      <c r="K27" s="52"/>
      <c r="L27" s="52"/>
      <c r="M27" s="52"/>
      <c r="N27" s="52"/>
      <c r="O27" s="52"/>
    </row>
    <row r="28" spans="1:15" s="28" customFormat="1" ht="18" customHeight="1">
      <c r="A28" s="225" t="s">
        <v>93</v>
      </c>
      <c r="B28" s="146"/>
      <c r="C28" s="237"/>
      <c r="D28" s="237"/>
      <c r="E28" s="237"/>
      <c r="F28" s="237"/>
      <c r="G28" s="223"/>
      <c r="H28" s="224"/>
      <c r="I28" s="224"/>
      <c r="J28" s="52"/>
      <c r="K28" s="52"/>
      <c r="L28" s="52"/>
      <c r="M28" s="52"/>
      <c r="N28" s="52"/>
      <c r="O28" s="52"/>
    </row>
    <row r="29" spans="1:15" s="28" customFormat="1" ht="18" customHeight="1">
      <c r="A29" s="225" t="s">
        <v>92</v>
      </c>
      <c r="B29" s="146"/>
      <c r="C29" s="237"/>
      <c r="D29" s="237"/>
      <c r="E29" s="237"/>
      <c r="F29" s="237"/>
      <c r="G29" s="223"/>
      <c r="H29" s="224"/>
      <c r="I29" s="224"/>
      <c r="J29" s="52"/>
      <c r="K29" s="52"/>
      <c r="L29" s="52"/>
      <c r="M29" s="52"/>
      <c r="N29" s="52"/>
      <c r="O29" s="52"/>
    </row>
    <row r="30" spans="1:15" s="28" customFormat="1" ht="18" customHeight="1">
      <c r="A30" s="216" t="s">
        <v>337</v>
      </c>
      <c r="B30" s="146"/>
      <c r="C30" s="241"/>
      <c r="D30" s="241"/>
      <c r="E30" s="241"/>
      <c r="F30" s="241"/>
      <c r="G30" s="242"/>
      <c r="H30" s="224">
        <f>IF(C30&gt;C29,"L","")</f>
      </c>
      <c r="I30" s="224">
        <f>IF(D30&gt;D29,"L","")</f>
      </c>
      <c r="J30" s="224">
        <f>IF(E30&gt;E29,"L","")</f>
      </c>
      <c r="K30" s="224">
        <f>IF(F30&gt;F29,"L","")</f>
      </c>
      <c r="L30" s="224">
        <f>IF(G30&gt;G29,"L","")</f>
      </c>
      <c r="M30" s="52"/>
      <c r="N30" s="52"/>
      <c r="O30" s="52"/>
    </row>
    <row r="31" spans="1:15" s="28" customFormat="1" ht="18" customHeight="1">
      <c r="A31" s="230" t="s">
        <v>94</v>
      </c>
      <c r="B31" s="146"/>
      <c r="C31" s="232"/>
      <c r="D31" s="232"/>
      <c r="E31" s="232"/>
      <c r="F31" s="232"/>
      <c r="G31" s="233"/>
      <c r="H31" s="224"/>
      <c r="I31" s="224"/>
      <c r="J31" s="52"/>
      <c r="K31" s="52"/>
      <c r="L31" s="52"/>
      <c r="M31" s="52"/>
      <c r="N31" s="52"/>
      <c r="O31" s="52"/>
    </row>
    <row r="32" spans="1:15" s="28" customFormat="1" ht="18" customHeight="1">
      <c r="A32" s="228" t="s">
        <v>95</v>
      </c>
      <c r="B32" s="146"/>
      <c r="C32" s="232"/>
      <c r="D32" s="232"/>
      <c r="E32" s="232"/>
      <c r="F32" s="232"/>
      <c r="G32" s="233"/>
      <c r="H32" s="224"/>
      <c r="I32" s="224"/>
      <c r="J32" s="52"/>
      <c r="K32" s="52"/>
      <c r="L32" s="52"/>
      <c r="M32" s="52"/>
      <c r="N32" s="52"/>
      <c r="O32" s="52"/>
    </row>
    <row r="33" spans="1:15" s="28" customFormat="1" ht="18" customHeight="1">
      <c r="A33" s="228" t="s">
        <v>96</v>
      </c>
      <c r="B33" s="146"/>
      <c r="C33" s="232"/>
      <c r="D33" s="232"/>
      <c r="E33" s="232"/>
      <c r="F33" s="232"/>
      <c r="G33" s="233"/>
      <c r="H33" s="224"/>
      <c r="I33" s="224"/>
      <c r="J33" s="52"/>
      <c r="K33" s="52"/>
      <c r="L33" s="52"/>
      <c r="M33" s="52"/>
      <c r="N33" s="52"/>
      <c r="O33" s="52"/>
    </row>
    <row r="34" spans="1:15" s="28" customFormat="1" ht="18" customHeight="1" thickBot="1">
      <c r="A34" s="226" t="s">
        <v>97</v>
      </c>
      <c r="B34" s="227"/>
      <c r="C34" s="227"/>
      <c r="D34" s="227"/>
      <c r="E34" s="227"/>
      <c r="F34" s="227"/>
      <c r="G34" s="243"/>
      <c r="H34" s="224">
        <f>IF(G34&lt;&gt;'B1'!P12,"L","")</f>
      </c>
      <c r="I34" s="224">
        <f>IF(B34&lt;&gt;'B1'!R12,"L","")</f>
      </c>
      <c r="J34" s="52"/>
      <c r="K34" s="52"/>
      <c r="L34" s="52"/>
      <c r="M34" s="52"/>
      <c r="N34" s="52"/>
      <c r="O34" s="52"/>
    </row>
    <row r="35" spans="1:15" s="28" customFormat="1" ht="18.75" customHeight="1" thickTop="1">
      <c r="A35" s="244" t="s">
        <v>99</v>
      </c>
      <c r="B35" s="589" t="s">
        <v>438</v>
      </c>
      <c r="C35" s="590"/>
      <c r="D35" s="590"/>
      <c r="E35" s="590"/>
      <c r="F35" s="590"/>
      <c r="G35" s="590"/>
      <c r="H35" s="224"/>
      <c r="I35" s="224"/>
      <c r="J35" s="52"/>
      <c r="K35" s="52"/>
      <c r="L35" s="52"/>
      <c r="M35" s="52"/>
      <c r="N35" s="52"/>
      <c r="O35" s="52"/>
    </row>
    <row r="36" spans="1:9" ht="18.75">
      <c r="A36" s="217" t="s">
        <v>105</v>
      </c>
      <c r="B36" s="587"/>
      <c r="C36" s="588"/>
      <c r="D36" s="588"/>
      <c r="E36" s="588"/>
      <c r="F36" s="588"/>
      <c r="G36" s="588"/>
      <c r="H36" s="138"/>
      <c r="I36" s="138"/>
    </row>
    <row r="37" spans="1:7" ht="18">
      <c r="A37" s="14"/>
      <c r="B37" s="586"/>
      <c r="C37" s="586"/>
      <c r="D37" s="586"/>
      <c r="E37" s="586"/>
      <c r="F37" s="586"/>
      <c r="G37" s="586"/>
    </row>
    <row r="38" spans="1:7" ht="15" customHeight="1">
      <c r="A38" s="14"/>
      <c r="B38" s="155"/>
      <c r="C38" s="155"/>
      <c r="D38" s="155"/>
      <c r="E38" s="155"/>
      <c r="F38" s="155"/>
      <c r="G38" s="155"/>
    </row>
    <row r="39" spans="1:7" ht="18">
      <c r="A39" s="14"/>
      <c r="B39" s="73"/>
      <c r="C39" s="73"/>
      <c r="D39" s="73"/>
      <c r="E39" s="73"/>
      <c r="F39" s="73"/>
      <c r="G39" s="73"/>
    </row>
    <row r="40" spans="1:7" ht="18">
      <c r="A40" s="14"/>
      <c r="B40" s="73"/>
      <c r="C40" s="73"/>
      <c r="D40" s="73"/>
      <c r="E40" s="73"/>
      <c r="F40" s="73"/>
      <c r="G40" s="73"/>
    </row>
    <row r="41" spans="1:7" ht="18">
      <c r="A41" s="14"/>
      <c r="B41" s="73"/>
      <c r="C41" s="73"/>
      <c r="D41" s="73"/>
      <c r="E41" s="73"/>
      <c r="F41" s="73"/>
      <c r="G41" s="73"/>
    </row>
    <row r="42" spans="1:7" ht="18">
      <c r="A42" s="14"/>
      <c r="B42" s="73"/>
      <c r="C42" s="73"/>
      <c r="D42" s="73"/>
      <c r="E42" s="73"/>
      <c r="F42" s="73"/>
      <c r="G42" s="73"/>
    </row>
    <row r="43" spans="1:7" ht="18">
      <c r="A43" s="14"/>
      <c r="B43" s="73"/>
      <c r="C43" s="73"/>
      <c r="D43" s="73"/>
      <c r="E43" s="73"/>
      <c r="F43" s="73"/>
      <c r="G43" s="73"/>
    </row>
    <row r="44" spans="1:7" ht="18">
      <c r="A44" s="56"/>
      <c r="B44" s="460"/>
      <c r="C44" s="460"/>
      <c r="D44" s="460"/>
      <c r="E44" s="460"/>
      <c r="F44" s="460"/>
      <c r="G44" s="460"/>
    </row>
    <row r="45" spans="1:7" ht="18">
      <c r="A45" s="14"/>
      <c r="B45" s="14"/>
      <c r="C45" s="14"/>
      <c r="D45" s="14"/>
      <c r="E45" s="14"/>
      <c r="F45" s="14"/>
      <c r="G45" s="14"/>
    </row>
  </sheetData>
  <sheetProtection/>
  <mergeCells count="16">
    <mergeCell ref="A5:A7"/>
    <mergeCell ref="E5:F5"/>
    <mergeCell ref="F6:F7"/>
    <mergeCell ref="C6:D6"/>
    <mergeCell ref="B6:B7"/>
    <mergeCell ref="A1:G1"/>
    <mergeCell ref="A2:G2"/>
    <mergeCell ref="A3:G3"/>
    <mergeCell ref="F4:G4"/>
    <mergeCell ref="B37:G37"/>
    <mergeCell ref="B44:G44"/>
    <mergeCell ref="B36:G36"/>
    <mergeCell ref="B35:G35"/>
    <mergeCell ref="G5:G7"/>
    <mergeCell ref="E6:E7"/>
    <mergeCell ref="B5:D5"/>
  </mergeCells>
  <printOptions/>
  <pageMargins left="0.5" right="0.25" top="0.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Vinh</dc:creator>
  <cp:keywords/>
  <dc:description/>
  <cp:lastModifiedBy>BANTOCHUC</cp:lastModifiedBy>
  <cp:lastPrinted>2019-12-03T01:08:49Z</cp:lastPrinted>
  <dcterms:created xsi:type="dcterms:W3CDTF">2006-05-24T07:45:32Z</dcterms:created>
  <dcterms:modified xsi:type="dcterms:W3CDTF">2019-12-09T03:30:38Z</dcterms:modified>
  <cp:category/>
  <cp:version/>
  <cp:contentType/>
  <cp:contentStatus/>
</cp:coreProperties>
</file>